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431540\Desktop\Poker\Saisons VDAPOKER92\2024-2025\"/>
    </mc:Choice>
  </mc:AlternateContent>
  <xr:revisionPtr revIDLastSave="0" documentId="13_ncr:1_{942D730B-A0D1-47F5-96F3-502AE117D403}" xr6:coauthVersionLast="47" xr6:coauthVersionMax="47" xr10:uidLastSave="{00000000-0000-0000-0000-000000000000}"/>
  <bookViews>
    <workbookView xWindow="15270" yWindow="-21600" windowWidth="25800" windowHeight="21150" xr2:uid="{518C313C-C91C-429D-B1DA-809FF4B3B92B}"/>
  </bookViews>
  <sheets>
    <sheet name="Saison Hiver" sheetId="1" r:id="rId1"/>
    <sheet name="Cash" sheetId="3" r:id="rId2"/>
  </sheets>
  <definedNames>
    <definedName name="_xlnm._FilterDatabase" localSheetId="1" hidden="1">Cash!#REF!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3" l="1"/>
  <c r="H26" i="3" s="1"/>
  <c r="K26" i="3" s="1"/>
  <c r="N26" i="3" s="1"/>
  <c r="E25" i="3"/>
  <c r="H25" i="3" s="1"/>
  <c r="K25" i="3" s="1"/>
  <c r="N25" i="3" s="1"/>
  <c r="E24" i="3"/>
  <c r="H24" i="3" s="1"/>
  <c r="K24" i="3" s="1"/>
  <c r="N24" i="3" s="1"/>
  <c r="E23" i="3"/>
  <c r="H23" i="3" s="1"/>
  <c r="K23" i="3" s="1"/>
  <c r="N23" i="3" s="1"/>
  <c r="E22" i="3"/>
  <c r="H22" i="3" s="1"/>
  <c r="K22" i="3" s="1"/>
  <c r="N22" i="3" s="1"/>
  <c r="G21" i="3"/>
  <c r="E21" i="3"/>
  <c r="H20" i="3"/>
  <c r="K20" i="3" s="1"/>
  <c r="N20" i="3" s="1"/>
  <c r="E20" i="3"/>
  <c r="G19" i="3"/>
  <c r="E19" i="3"/>
  <c r="H19" i="3" s="1"/>
  <c r="K19" i="3" s="1"/>
  <c r="N19" i="3" s="1"/>
  <c r="E18" i="3"/>
  <c r="H18" i="3" s="1"/>
  <c r="K18" i="3" s="1"/>
  <c r="N18" i="3" s="1"/>
  <c r="E17" i="3"/>
  <c r="H17" i="3" s="1"/>
  <c r="K17" i="3" s="1"/>
  <c r="N17" i="3" s="1"/>
  <c r="E16" i="3"/>
  <c r="H16" i="3" s="1"/>
  <c r="K16" i="3" s="1"/>
  <c r="N16" i="3" s="1"/>
  <c r="G15" i="3"/>
  <c r="E15" i="3"/>
  <c r="G14" i="3"/>
  <c r="E14" i="3"/>
  <c r="H14" i="3" s="1"/>
  <c r="K14" i="3" s="1"/>
  <c r="N14" i="3" s="1"/>
  <c r="E13" i="3"/>
  <c r="H13" i="3" s="1"/>
  <c r="K13" i="3" s="1"/>
  <c r="N13" i="3" s="1"/>
  <c r="E12" i="3"/>
  <c r="H12" i="3" s="1"/>
  <c r="K12" i="3" s="1"/>
  <c r="N12" i="3" s="1"/>
  <c r="G11" i="3"/>
  <c r="E11" i="3"/>
  <c r="G10" i="3"/>
  <c r="H10" i="3" s="1"/>
  <c r="K10" i="3" s="1"/>
  <c r="N10" i="3" s="1"/>
  <c r="E10" i="3"/>
  <c r="G9" i="3"/>
  <c r="E9" i="3"/>
  <c r="H9" i="3" s="1"/>
  <c r="K9" i="3" s="1"/>
  <c r="N9" i="3" s="1"/>
  <c r="E8" i="3"/>
  <c r="H8" i="3" s="1"/>
  <c r="K8" i="3" s="1"/>
  <c r="N8" i="3" s="1"/>
  <c r="E7" i="3"/>
  <c r="H7" i="3" s="1"/>
  <c r="K7" i="3" s="1"/>
  <c r="N7" i="3" s="1"/>
  <c r="E6" i="3"/>
  <c r="H6" i="3" s="1"/>
  <c r="K6" i="3" s="1"/>
  <c r="N6" i="3" s="1"/>
  <c r="G5" i="3"/>
  <c r="E5" i="3"/>
  <c r="E4" i="3"/>
  <c r="H4" i="3" s="1"/>
  <c r="K4" i="3" s="1"/>
  <c r="N4" i="3" s="1"/>
  <c r="G3" i="3"/>
  <c r="E3" i="3"/>
  <c r="H21" i="3" l="1"/>
  <c r="K21" i="3" s="1"/>
  <c r="N21" i="3" s="1"/>
  <c r="H5" i="3"/>
  <c r="K5" i="3" s="1"/>
  <c r="N5" i="3" s="1"/>
  <c r="H15" i="3"/>
  <c r="K15" i="3" s="1"/>
  <c r="N15" i="3" s="1"/>
  <c r="H3" i="3"/>
  <c r="K3" i="3" s="1"/>
  <c r="N3" i="3" s="1"/>
  <c r="H11" i="3"/>
  <c r="K11" i="3" s="1"/>
  <c r="N11" i="3" s="1"/>
</calcChain>
</file>

<file path=xl/sharedStrings.xml><?xml version="1.0" encoding="utf-8"?>
<sst xmlns="http://schemas.openxmlformats.org/spreadsheetml/2006/main" count="85" uniqueCount="53">
  <si>
    <t>Championnat "HIVER" VDAPOKER92 2024 _ 2025</t>
  </si>
  <si>
    <t>#</t>
  </si>
  <si>
    <t>Joueur</t>
  </si>
  <si>
    <t>Général</t>
  </si>
  <si>
    <t>Victoires</t>
  </si>
  <si>
    <t>Absences</t>
  </si>
  <si>
    <t>Total Kills</t>
  </si>
  <si>
    <t>Ecart / n+1</t>
  </si>
  <si>
    <t>Ecart / 1er</t>
  </si>
  <si>
    <t>Stefou</t>
  </si>
  <si>
    <t>Kavish</t>
  </si>
  <si>
    <t>David</t>
  </si>
  <si>
    <t>Karine</t>
  </si>
  <si>
    <t>Florian</t>
  </si>
  <si>
    <t>Olivia</t>
  </si>
  <si>
    <t>Yann</t>
  </si>
  <si>
    <t>Jean-Luc</t>
  </si>
  <si>
    <t>Emmanuel</t>
  </si>
  <si>
    <t>Michel</t>
  </si>
  <si>
    <t>Manupoker</t>
  </si>
  <si>
    <t>Gilles</t>
  </si>
  <si>
    <t>Roger</t>
  </si>
  <si>
    <t>Sylvie</t>
  </si>
  <si>
    <t>Ludovic</t>
  </si>
  <si>
    <t>Nicole</t>
  </si>
  <si>
    <t>Philippe</t>
  </si>
  <si>
    <t>Frédéric</t>
  </si>
  <si>
    <t>Olivier</t>
  </si>
  <si>
    <t>DJ Stéph</t>
  </si>
  <si>
    <t>Julie</t>
  </si>
  <si>
    <t>Zanzan</t>
  </si>
  <si>
    <t>Eric</t>
  </si>
  <si>
    <t>Arno</t>
  </si>
  <si>
    <t>Gérald</t>
  </si>
  <si>
    <t>Karim</t>
  </si>
  <si>
    <t>Bruno</t>
  </si>
  <si>
    <t>Mehdi</t>
  </si>
  <si>
    <t>Christopher</t>
  </si>
  <si>
    <t>Jésus</t>
  </si>
  <si>
    <t>Alban</t>
  </si>
  <si>
    <t>Pamela</t>
  </si>
  <si>
    <t>Vincent</t>
  </si>
  <si>
    <t>Francky</t>
  </si>
  <si>
    <t>Cash Game 2024 / 2025
Blinds 5-5</t>
  </si>
  <si>
    <t>STACK initial</t>
  </si>
  <si>
    <t>STACK engagé</t>
  </si>
  <si>
    <t>STACK final soirée</t>
  </si>
  <si>
    <t>STACK total post soirée</t>
  </si>
  <si>
    <t>DJ Steph</t>
  </si>
  <si>
    <t>Pierre</t>
  </si>
  <si>
    <t>Jacques</t>
  </si>
  <si>
    <t>Alexandre</t>
  </si>
  <si>
    <t>Piplard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</si>
</sst>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20"/>
      <color rgb="FF000000"/>
      <name val="Calibri"/>
      <family val="2"/>
    </font>
    <font>
      <b/>
      <sz val="20"/>
      <color rgb="FFFFFFFF"/>
      <name val="Calibri"/>
      <family val="2"/>
    </font>
    <font>
      <b/>
      <sz val="20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9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13" borderId="8" xfId="1" applyFont="1" applyFill="1" applyBorder="1" applyAlignment="1">
      <alignment horizontal="center" vertical="center"/>
    </xf>
    <xf numFmtId="0" fontId="3" fillId="7" borderId="8" xfId="1" applyFont="1" applyFill="1" applyBorder="1" applyAlignment="1">
      <alignment horizontal="center" vertical="center"/>
    </xf>
    <xf numFmtId="0" fontId="5" fillId="14" borderId="8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5" fillId="14" borderId="8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14" fontId="3" fillId="8" borderId="1" xfId="0" applyNumberFormat="1" applyFont="1" applyFill="1" applyBorder="1" applyAlignment="1">
      <alignment horizontal="center" vertical="center" wrapText="1"/>
    </xf>
    <xf numFmtId="14" fontId="3" fillId="8" borderId="6" xfId="0" applyNumberFormat="1" applyFont="1" applyFill="1" applyBorder="1" applyAlignment="1">
      <alignment horizontal="center" vertical="center" wrapText="1"/>
    </xf>
    <xf numFmtId="14" fontId="3" fillId="8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12" borderId="1" xfId="1" applyFont="1" applyFill="1" applyBorder="1" applyAlignment="1">
      <alignment horizontal="center" vertical="center"/>
    </xf>
    <xf numFmtId="14" fontId="7" fillId="10" borderId="1" xfId="0" applyNumberFormat="1" applyFont="1" applyFill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" fontId="9" fillId="15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1" fontId="8" fillId="16" borderId="2" xfId="0" applyNumberFormat="1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" fontId="9" fillId="15" borderId="3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1" fontId="8" fillId="16" borderId="3" xfId="0" applyNumberFormat="1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1" fontId="8" fillId="16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18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C98C58E8-2938-454D-8646-5377A734B1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7E337-0AE9-43EF-A3BA-DF90740C6FF8}">
  <sheetPr>
    <pageSetUpPr fitToPage="1"/>
  </sheetPr>
  <dimension ref="A1:H40"/>
  <sheetViews>
    <sheetView tabSelected="1" workbookViewId="0">
      <selection sqref="A1:H1"/>
    </sheetView>
  </sheetViews>
  <sheetFormatPr baseColWidth="10" defaultRowHeight="15" x14ac:dyDescent="0.25"/>
  <cols>
    <col min="1" max="1" width="3.28515625" style="1" bestFit="1" customWidth="1"/>
    <col min="2" max="2" width="11.7109375" style="1" bestFit="1" customWidth="1"/>
    <col min="3" max="3" width="8.5703125" style="2" bestFit="1" customWidth="1"/>
    <col min="4" max="4" width="9.42578125" style="1" bestFit="1" customWidth="1"/>
    <col min="5" max="5" width="10" style="1" bestFit="1" customWidth="1"/>
    <col min="6" max="6" width="10.42578125" style="1" bestFit="1" customWidth="1"/>
    <col min="7" max="7" width="11.140625" style="1" bestFit="1" customWidth="1"/>
    <col min="8" max="8" width="10.7109375" style="1" bestFit="1" customWidth="1"/>
    <col min="9" max="16384" width="11.42578125" style="1"/>
  </cols>
  <sheetData>
    <row r="1" spans="1:8" ht="16.5" thickBot="1" x14ac:dyDescent="0.3">
      <c r="A1" s="43" t="s">
        <v>0</v>
      </c>
      <c r="B1" s="44"/>
      <c r="C1" s="44"/>
      <c r="D1" s="44"/>
      <c r="E1" s="44"/>
      <c r="F1" s="44"/>
      <c r="G1" s="44"/>
      <c r="H1" s="45"/>
    </row>
    <row r="2" spans="1:8" ht="16.5" thickBot="1" x14ac:dyDescent="0.3">
      <c r="A2" s="27" t="s">
        <v>1</v>
      </c>
      <c r="B2" s="28" t="s">
        <v>2</v>
      </c>
      <c r="C2" s="29" t="s">
        <v>3</v>
      </c>
      <c r="D2" s="30" t="s">
        <v>4</v>
      </c>
      <c r="E2" s="31" t="s">
        <v>5</v>
      </c>
      <c r="F2" s="32" t="s">
        <v>6</v>
      </c>
      <c r="G2" s="33" t="s">
        <v>7</v>
      </c>
      <c r="H2" s="33" t="s">
        <v>8</v>
      </c>
    </row>
    <row r="3" spans="1:8" ht="15.75" x14ac:dyDescent="0.25">
      <c r="A3" s="34">
        <v>1</v>
      </c>
      <c r="B3" s="35" t="s">
        <v>9</v>
      </c>
      <c r="C3" s="36">
        <v>590</v>
      </c>
      <c r="D3" s="37">
        <v>1</v>
      </c>
      <c r="E3" s="38">
        <v>0</v>
      </c>
      <c r="F3" s="39">
        <v>6</v>
      </c>
      <c r="G3" s="40"/>
      <c r="H3" s="40"/>
    </row>
    <row r="4" spans="1:8" ht="15.75" x14ac:dyDescent="0.25">
      <c r="A4" s="41">
        <v>2</v>
      </c>
      <c r="B4" s="35" t="s">
        <v>13</v>
      </c>
      <c r="C4" s="36">
        <v>420</v>
      </c>
      <c r="D4" s="37">
        <v>0</v>
      </c>
      <c r="E4" s="38">
        <v>0</v>
      </c>
      <c r="F4" s="39">
        <v>10</v>
      </c>
      <c r="G4" s="42">
        <v>-170</v>
      </c>
      <c r="H4" s="42">
        <v>-170</v>
      </c>
    </row>
    <row r="5" spans="1:8" ht="15.75" x14ac:dyDescent="0.25">
      <c r="A5" s="41">
        <v>3</v>
      </c>
      <c r="B5" s="35" t="s">
        <v>22</v>
      </c>
      <c r="C5" s="36">
        <v>390</v>
      </c>
      <c r="D5" s="37">
        <v>1</v>
      </c>
      <c r="E5" s="38">
        <v>0</v>
      </c>
      <c r="F5" s="39">
        <v>3</v>
      </c>
      <c r="G5" s="42">
        <v>-30</v>
      </c>
      <c r="H5" s="42">
        <v>-200</v>
      </c>
    </row>
    <row r="6" spans="1:8" ht="15.75" x14ac:dyDescent="0.25">
      <c r="A6" s="41">
        <v>4</v>
      </c>
      <c r="B6" s="35" t="s">
        <v>12</v>
      </c>
      <c r="C6" s="36">
        <v>370</v>
      </c>
      <c r="D6" s="37">
        <v>0</v>
      </c>
      <c r="E6" s="38">
        <v>0</v>
      </c>
      <c r="F6" s="39">
        <v>3</v>
      </c>
      <c r="G6" s="42">
        <v>-20</v>
      </c>
      <c r="H6" s="42">
        <v>-220</v>
      </c>
    </row>
    <row r="7" spans="1:8" ht="15.75" x14ac:dyDescent="0.25">
      <c r="A7" s="41">
        <v>5</v>
      </c>
      <c r="B7" s="35" t="s">
        <v>15</v>
      </c>
      <c r="C7" s="36">
        <v>340</v>
      </c>
      <c r="D7" s="37">
        <v>0</v>
      </c>
      <c r="E7" s="38">
        <v>0</v>
      </c>
      <c r="F7" s="39">
        <v>7</v>
      </c>
      <c r="G7" s="42">
        <v>-30</v>
      </c>
      <c r="H7" s="42">
        <v>-250</v>
      </c>
    </row>
    <row r="8" spans="1:8" ht="15.75" x14ac:dyDescent="0.25">
      <c r="A8" s="41">
        <v>6</v>
      </c>
      <c r="B8" s="35" t="s">
        <v>11</v>
      </c>
      <c r="C8" s="36">
        <v>290</v>
      </c>
      <c r="D8" s="37">
        <v>1</v>
      </c>
      <c r="E8" s="38">
        <v>2</v>
      </c>
      <c r="F8" s="39">
        <v>7</v>
      </c>
      <c r="G8" s="42">
        <v>-50</v>
      </c>
      <c r="H8" s="42">
        <v>-300</v>
      </c>
    </row>
    <row r="9" spans="1:8" ht="15.75" x14ac:dyDescent="0.25">
      <c r="A9" s="41">
        <v>7</v>
      </c>
      <c r="B9" s="35" t="s">
        <v>10</v>
      </c>
      <c r="C9" s="36">
        <v>270</v>
      </c>
      <c r="D9" s="37">
        <v>0</v>
      </c>
      <c r="E9" s="38">
        <v>1</v>
      </c>
      <c r="F9" s="39">
        <v>10</v>
      </c>
      <c r="G9" s="42">
        <v>-20</v>
      </c>
      <c r="H9" s="42">
        <v>-320</v>
      </c>
    </row>
    <row r="10" spans="1:8" ht="15.75" x14ac:dyDescent="0.25">
      <c r="A10" s="41">
        <v>8</v>
      </c>
      <c r="B10" s="35" t="s">
        <v>24</v>
      </c>
      <c r="C10" s="36">
        <v>260</v>
      </c>
      <c r="D10" s="37">
        <v>0</v>
      </c>
      <c r="E10" s="38">
        <v>1</v>
      </c>
      <c r="F10" s="39">
        <v>4</v>
      </c>
      <c r="G10" s="42">
        <v>-10</v>
      </c>
      <c r="H10" s="42">
        <v>-330</v>
      </c>
    </row>
    <row r="11" spans="1:8" ht="15.75" x14ac:dyDescent="0.25">
      <c r="A11" s="41">
        <v>9</v>
      </c>
      <c r="B11" s="35" t="s">
        <v>34</v>
      </c>
      <c r="C11" s="36">
        <v>250</v>
      </c>
      <c r="D11" s="37">
        <v>1</v>
      </c>
      <c r="E11" s="38">
        <v>1</v>
      </c>
      <c r="F11" s="39">
        <v>9</v>
      </c>
      <c r="G11" s="42">
        <v>-10</v>
      </c>
      <c r="H11" s="42">
        <v>-340</v>
      </c>
    </row>
    <row r="12" spans="1:8" ht="15.75" x14ac:dyDescent="0.25">
      <c r="A12" s="41">
        <v>10</v>
      </c>
      <c r="B12" s="35" t="s">
        <v>20</v>
      </c>
      <c r="C12" s="36">
        <v>250</v>
      </c>
      <c r="D12" s="37">
        <v>0</v>
      </c>
      <c r="E12" s="38">
        <v>1</v>
      </c>
      <c r="F12" s="39">
        <v>5</v>
      </c>
      <c r="G12" s="42">
        <v>0</v>
      </c>
      <c r="H12" s="42">
        <v>-340</v>
      </c>
    </row>
    <row r="13" spans="1:8" ht="15.75" x14ac:dyDescent="0.25">
      <c r="A13" s="41">
        <v>11</v>
      </c>
      <c r="B13" s="35" t="s">
        <v>37</v>
      </c>
      <c r="C13" s="36">
        <v>200</v>
      </c>
      <c r="D13" s="37">
        <v>0</v>
      </c>
      <c r="E13" s="38">
        <v>2</v>
      </c>
      <c r="F13" s="39">
        <v>9</v>
      </c>
      <c r="G13" s="42">
        <v>-50</v>
      </c>
      <c r="H13" s="42">
        <v>-390</v>
      </c>
    </row>
    <row r="14" spans="1:8" ht="15.75" x14ac:dyDescent="0.25">
      <c r="A14" s="41">
        <v>12</v>
      </c>
      <c r="B14" s="35" t="s">
        <v>14</v>
      </c>
      <c r="C14" s="36">
        <v>200</v>
      </c>
      <c r="D14" s="37">
        <v>0</v>
      </c>
      <c r="E14" s="38">
        <v>0</v>
      </c>
      <c r="F14" s="39">
        <v>6</v>
      </c>
      <c r="G14" s="42">
        <v>0</v>
      </c>
      <c r="H14" s="42">
        <v>-390</v>
      </c>
    </row>
    <row r="15" spans="1:8" ht="15.75" x14ac:dyDescent="0.25">
      <c r="A15" s="41">
        <v>13</v>
      </c>
      <c r="B15" s="35" t="s">
        <v>38</v>
      </c>
      <c r="C15" s="36">
        <v>180</v>
      </c>
      <c r="D15" s="37">
        <v>0</v>
      </c>
      <c r="E15" s="38">
        <v>1</v>
      </c>
      <c r="F15" s="39">
        <v>3</v>
      </c>
      <c r="G15" s="42">
        <v>-20</v>
      </c>
      <c r="H15" s="42">
        <v>-410</v>
      </c>
    </row>
    <row r="16" spans="1:8" ht="15.75" x14ac:dyDescent="0.25">
      <c r="A16" s="41">
        <v>14</v>
      </c>
      <c r="B16" s="35" t="s">
        <v>26</v>
      </c>
      <c r="C16" s="36">
        <v>180</v>
      </c>
      <c r="D16" s="37">
        <v>0</v>
      </c>
      <c r="E16" s="38">
        <v>0</v>
      </c>
      <c r="F16" s="39">
        <v>3</v>
      </c>
      <c r="G16" s="42">
        <v>0</v>
      </c>
      <c r="H16" s="42">
        <v>-410</v>
      </c>
    </row>
    <row r="17" spans="1:8" ht="15.75" x14ac:dyDescent="0.25">
      <c r="A17" s="41">
        <v>15</v>
      </c>
      <c r="B17" s="35" t="s">
        <v>16</v>
      </c>
      <c r="C17" s="36">
        <v>160</v>
      </c>
      <c r="D17" s="37">
        <v>0</v>
      </c>
      <c r="E17" s="38">
        <v>1</v>
      </c>
      <c r="F17" s="39">
        <v>0</v>
      </c>
      <c r="G17" s="42">
        <v>-20</v>
      </c>
      <c r="H17" s="42">
        <v>-430</v>
      </c>
    </row>
    <row r="18" spans="1:8" ht="15.75" x14ac:dyDescent="0.25">
      <c r="A18" s="41">
        <v>16</v>
      </c>
      <c r="B18" s="35" t="s">
        <v>27</v>
      </c>
      <c r="C18" s="36">
        <v>150</v>
      </c>
      <c r="D18" s="37">
        <v>0</v>
      </c>
      <c r="E18" s="38">
        <v>1</v>
      </c>
      <c r="F18" s="39">
        <v>1</v>
      </c>
      <c r="G18" s="42">
        <v>-10</v>
      </c>
      <c r="H18" s="42">
        <v>-440</v>
      </c>
    </row>
    <row r="19" spans="1:8" ht="15.75" x14ac:dyDescent="0.25">
      <c r="A19" s="41">
        <v>17</v>
      </c>
      <c r="B19" s="35" t="s">
        <v>21</v>
      </c>
      <c r="C19" s="36">
        <v>150</v>
      </c>
      <c r="D19" s="37">
        <v>0</v>
      </c>
      <c r="E19" s="38">
        <v>0</v>
      </c>
      <c r="F19" s="39">
        <v>1</v>
      </c>
      <c r="G19" s="42">
        <v>0</v>
      </c>
      <c r="H19" s="42">
        <v>-440</v>
      </c>
    </row>
    <row r="20" spans="1:8" ht="15.75" x14ac:dyDescent="0.25">
      <c r="A20" s="41">
        <v>18</v>
      </c>
      <c r="B20" s="35" t="s">
        <v>17</v>
      </c>
      <c r="C20" s="36">
        <v>130</v>
      </c>
      <c r="D20" s="37">
        <v>0</v>
      </c>
      <c r="E20" s="38">
        <v>1</v>
      </c>
      <c r="F20" s="39">
        <v>4</v>
      </c>
      <c r="G20" s="42">
        <v>-20</v>
      </c>
      <c r="H20" s="42">
        <v>-460</v>
      </c>
    </row>
    <row r="21" spans="1:8" ht="15.75" x14ac:dyDescent="0.25">
      <c r="A21" s="41">
        <v>19</v>
      </c>
      <c r="B21" s="35" t="s">
        <v>28</v>
      </c>
      <c r="C21" s="36">
        <v>130</v>
      </c>
      <c r="D21" s="37">
        <v>0</v>
      </c>
      <c r="E21" s="38">
        <v>1</v>
      </c>
      <c r="F21" s="39">
        <v>2</v>
      </c>
      <c r="G21" s="42">
        <v>0</v>
      </c>
      <c r="H21" s="42">
        <v>-460</v>
      </c>
    </row>
    <row r="22" spans="1:8" ht="15.75" x14ac:dyDescent="0.25">
      <c r="A22" s="41">
        <v>20</v>
      </c>
      <c r="B22" s="35" t="s">
        <v>18</v>
      </c>
      <c r="C22" s="36">
        <v>110</v>
      </c>
      <c r="D22" s="37">
        <v>0</v>
      </c>
      <c r="E22" s="38">
        <v>0</v>
      </c>
      <c r="F22" s="39">
        <v>0</v>
      </c>
      <c r="G22" s="42">
        <v>-20</v>
      </c>
      <c r="H22" s="42">
        <v>-480</v>
      </c>
    </row>
    <row r="23" spans="1:8" ht="15.75" x14ac:dyDescent="0.25">
      <c r="A23" s="41">
        <v>21</v>
      </c>
      <c r="B23" s="35" t="s">
        <v>32</v>
      </c>
      <c r="C23" s="36">
        <v>90</v>
      </c>
      <c r="D23" s="37">
        <v>0</v>
      </c>
      <c r="E23" s="38">
        <v>0</v>
      </c>
      <c r="F23" s="39">
        <v>1</v>
      </c>
      <c r="G23" s="42">
        <v>-20</v>
      </c>
      <c r="H23" s="42">
        <v>-500</v>
      </c>
    </row>
    <row r="24" spans="1:8" ht="15.75" hidden="1" x14ac:dyDescent="0.25">
      <c r="A24" s="41">
        <v>22</v>
      </c>
      <c r="B24" s="46" t="s">
        <v>19</v>
      </c>
      <c r="C24" s="36">
        <v>90</v>
      </c>
      <c r="D24" s="37">
        <v>0</v>
      </c>
      <c r="E24" s="38">
        <v>3</v>
      </c>
      <c r="F24" s="39">
        <v>0</v>
      </c>
      <c r="G24" s="42">
        <v>0</v>
      </c>
      <c r="H24" s="42">
        <v>-500</v>
      </c>
    </row>
    <row r="25" spans="1:8" ht="15.75" x14ac:dyDescent="0.25">
      <c r="A25" s="41">
        <v>22</v>
      </c>
      <c r="B25" s="35" t="s">
        <v>50</v>
      </c>
      <c r="C25" s="36">
        <v>80</v>
      </c>
      <c r="D25" s="37">
        <v>0</v>
      </c>
      <c r="E25" s="38">
        <v>3</v>
      </c>
      <c r="F25" s="39">
        <v>1</v>
      </c>
      <c r="G25" s="42">
        <v>-10</v>
      </c>
      <c r="H25" s="42">
        <v>-510</v>
      </c>
    </row>
    <row r="26" spans="1:8" ht="15.75" x14ac:dyDescent="0.25">
      <c r="A26" s="41">
        <v>23</v>
      </c>
      <c r="B26" s="35" t="s">
        <v>49</v>
      </c>
      <c r="C26" s="36">
        <v>70</v>
      </c>
      <c r="D26" s="37">
        <v>0</v>
      </c>
      <c r="E26" s="38">
        <v>1</v>
      </c>
      <c r="F26" s="39">
        <v>0</v>
      </c>
      <c r="G26" s="42">
        <v>-10</v>
      </c>
      <c r="H26" s="42">
        <v>-520</v>
      </c>
    </row>
    <row r="27" spans="1:8" ht="15.75" x14ac:dyDescent="0.25">
      <c r="A27" s="41">
        <v>24</v>
      </c>
      <c r="B27" s="35" t="s">
        <v>23</v>
      </c>
      <c r="C27" s="36">
        <v>70</v>
      </c>
      <c r="D27" s="37">
        <v>0</v>
      </c>
      <c r="E27" s="38">
        <v>0</v>
      </c>
      <c r="F27" s="39">
        <v>0</v>
      </c>
      <c r="G27" s="42">
        <v>0</v>
      </c>
      <c r="H27" s="42">
        <v>-520</v>
      </c>
    </row>
    <row r="28" spans="1:8" ht="15.75" x14ac:dyDescent="0.25">
      <c r="A28" s="41">
        <v>25</v>
      </c>
      <c r="B28" s="35" t="s">
        <v>25</v>
      </c>
      <c r="C28" s="36">
        <v>60</v>
      </c>
      <c r="D28" s="37">
        <v>0</v>
      </c>
      <c r="E28" s="38">
        <v>1</v>
      </c>
      <c r="F28" s="39">
        <v>1</v>
      </c>
      <c r="G28" s="42">
        <v>-10</v>
      </c>
      <c r="H28" s="42">
        <v>-530</v>
      </c>
    </row>
    <row r="29" spans="1:8" ht="15.75" x14ac:dyDescent="0.25">
      <c r="A29" s="41">
        <v>26</v>
      </c>
      <c r="B29" s="35" t="s">
        <v>31</v>
      </c>
      <c r="C29" s="36">
        <v>40</v>
      </c>
      <c r="D29" s="37">
        <v>0</v>
      </c>
      <c r="E29" s="38">
        <v>0</v>
      </c>
      <c r="F29" s="39">
        <v>1</v>
      </c>
      <c r="G29" s="42">
        <v>-20</v>
      </c>
      <c r="H29" s="42">
        <v>-550</v>
      </c>
    </row>
    <row r="30" spans="1:8" ht="15.75" hidden="1" x14ac:dyDescent="0.25">
      <c r="A30" s="41">
        <v>28</v>
      </c>
      <c r="B30" s="46" t="s">
        <v>29</v>
      </c>
      <c r="C30" s="36">
        <v>40</v>
      </c>
      <c r="D30" s="37">
        <v>0</v>
      </c>
      <c r="E30" s="38">
        <v>3</v>
      </c>
      <c r="F30" s="39">
        <v>1</v>
      </c>
      <c r="G30" s="42">
        <v>0</v>
      </c>
      <c r="H30" s="42">
        <v>-550</v>
      </c>
    </row>
    <row r="31" spans="1:8" ht="15.75" hidden="1" x14ac:dyDescent="0.25">
      <c r="A31" s="41">
        <v>29</v>
      </c>
      <c r="B31" s="46" t="s">
        <v>30</v>
      </c>
      <c r="C31" s="36">
        <v>30</v>
      </c>
      <c r="D31" s="37">
        <v>0</v>
      </c>
      <c r="E31" s="38">
        <v>3</v>
      </c>
      <c r="F31" s="39">
        <v>2</v>
      </c>
      <c r="G31" s="42">
        <v>-10</v>
      </c>
      <c r="H31" s="42">
        <v>-560</v>
      </c>
    </row>
    <row r="32" spans="1:8" ht="15.75" x14ac:dyDescent="0.25">
      <c r="A32" s="41">
        <v>27</v>
      </c>
      <c r="B32" s="35" t="s">
        <v>33</v>
      </c>
      <c r="C32" s="36">
        <v>10</v>
      </c>
      <c r="D32" s="37">
        <v>0</v>
      </c>
      <c r="E32" s="38">
        <v>3</v>
      </c>
      <c r="F32" s="39">
        <v>1</v>
      </c>
      <c r="G32" s="42">
        <v>-20</v>
      </c>
      <c r="H32" s="42">
        <v>-580</v>
      </c>
    </row>
    <row r="33" spans="1:8" ht="15.75" x14ac:dyDescent="0.25">
      <c r="A33" s="41">
        <v>28</v>
      </c>
      <c r="B33" s="35" t="s">
        <v>51</v>
      </c>
      <c r="C33" s="36">
        <v>0</v>
      </c>
      <c r="D33" s="37">
        <v>0</v>
      </c>
      <c r="E33" s="38">
        <v>4</v>
      </c>
      <c r="F33" s="39">
        <v>0</v>
      </c>
      <c r="G33" s="42">
        <v>-10</v>
      </c>
      <c r="H33" s="42">
        <v>-590</v>
      </c>
    </row>
    <row r="34" spans="1:8" ht="15.75" x14ac:dyDescent="0.25">
      <c r="A34" s="41">
        <v>29</v>
      </c>
      <c r="B34" s="35" t="s">
        <v>52</v>
      </c>
      <c r="C34" s="36">
        <v>0</v>
      </c>
      <c r="D34" s="37">
        <v>0</v>
      </c>
      <c r="E34" s="38">
        <v>1</v>
      </c>
      <c r="F34" s="39">
        <v>0</v>
      </c>
      <c r="G34" s="42">
        <v>0</v>
      </c>
      <c r="H34" s="42">
        <v>-590</v>
      </c>
    </row>
    <row r="35" spans="1:8" ht="15.75" x14ac:dyDescent="0.25">
      <c r="A35" s="41">
        <v>30</v>
      </c>
      <c r="B35" s="35" t="s">
        <v>41</v>
      </c>
      <c r="C35" s="36">
        <v>0</v>
      </c>
      <c r="D35" s="37">
        <v>0</v>
      </c>
      <c r="E35" s="38">
        <v>0</v>
      </c>
      <c r="F35" s="39">
        <v>0</v>
      </c>
      <c r="G35" s="42">
        <v>0</v>
      </c>
      <c r="H35" s="42">
        <v>-590</v>
      </c>
    </row>
    <row r="36" spans="1:8" ht="15.75" x14ac:dyDescent="0.25">
      <c r="A36" s="41">
        <v>31</v>
      </c>
      <c r="B36" s="35" t="s">
        <v>35</v>
      </c>
      <c r="C36" s="36">
        <v>0</v>
      </c>
      <c r="D36" s="37">
        <v>0</v>
      </c>
      <c r="E36" s="38">
        <v>3</v>
      </c>
      <c r="F36" s="39">
        <v>0</v>
      </c>
      <c r="G36" s="42">
        <v>0</v>
      </c>
      <c r="H36" s="42">
        <v>-590</v>
      </c>
    </row>
    <row r="37" spans="1:8" ht="15.75" x14ac:dyDescent="0.25">
      <c r="A37" s="41">
        <v>32</v>
      </c>
      <c r="B37" s="35" t="s">
        <v>40</v>
      </c>
      <c r="C37" s="36">
        <v>0</v>
      </c>
      <c r="D37" s="37">
        <v>0</v>
      </c>
      <c r="E37" s="38">
        <v>1</v>
      </c>
      <c r="F37" s="39">
        <v>0</v>
      </c>
      <c r="G37" s="42">
        <v>0</v>
      </c>
      <c r="H37" s="42">
        <v>-590</v>
      </c>
    </row>
    <row r="38" spans="1:8" ht="15.75" x14ac:dyDescent="0.25">
      <c r="A38" s="41">
        <v>33</v>
      </c>
      <c r="B38" s="35" t="s">
        <v>36</v>
      </c>
      <c r="C38" s="36">
        <v>0</v>
      </c>
      <c r="D38" s="37">
        <v>0</v>
      </c>
      <c r="E38" s="38">
        <v>3</v>
      </c>
      <c r="F38" s="39">
        <v>0</v>
      </c>
      <c r="G38" s="42">
        <v>0</v>
      </c>
      <c r="H38" s="42">
        <v>-590</v>
      </c>
    </row>
    <row r="39" spans="1:8" ht="15.75" x14ac:dyDescent="0.25">
      <c r="A39" s="41">
        <v>34</v>
      </c>
      <c r="B39" s="35" t="s">
        <v>39</v>
      </c>
      <c r="C39" s="36">
        <v>0</v>
      </c>
      <c r="D39" s="37">
        <v>0</v>
      </c>
      <c r="E39" s="38">
        <v>2</v>
      </c>
      <c r="F39" s="39">
        <v>1</v>
      </c>
      <c r="G39" s="42">
        <v>0</v>
      </c>
      <c r="H39" s="42">
        <v>-590</v>
      </c>
    </row>
    <row r="40" spans="1:8" ht="15.75" hidden="1" x14ac:dyDescent="0.25">
      <c r="A40" s="41">
        <v>38</v>
      </c>
      <c r="B40" s="46" t="s">
        <v>42</v>
      </c>
      <c r="C40" s="36">
        <v>0</v>
      </c>
      <c r="D40" s="37">
        <v>0</v>
      </c>
      <c r="E40" s="38">
        <v>3</v>
      </c>
      <c r="F40" s="39">
        <v>0</v>
      </c>
      <c r="G40" s="42">
        <v>0</v>
      </c>
      <c r="H40" s="42">
        <v>-590</v>
      </c>
    </row>
  </sheetData>
  <mergeCells count="1">
    <mergeCell ref="A1:H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947A6-A0A3-4DC3-B73F-E5C20476528A}">
  <sheetPr>
    <pageSetUpPr fitToPage="1"/>
  </sheetPr>
  <dimension ref="A1:N26"/>
  <sheetViews>
    <sheetView zoomScale="60" zoomScaleNormal="60" workbookViewId="0">
      <pane xSplit="2" ySplit="1" topLeftCell="K2" activePane="bottomRight" state="frozen"/>
      <selection pane="topRight" activeCell="C1" sqref="C1"/>
      <selection pane="bottomLeft" activeCell="A2" sqref="A2"/>
      <selection pane="bottomRight" activeCell="L1" sqref="L1:N1"/>
    </sheetView>
  </sheetViews>
  <sheetFormatPr baseColWidth="10" defaultColWidth="15.85546875" defaultRowHeight="26.25" x14ac:dyDescent="0.25"/>
  <cols>
    <col min="1" max="1" width="19.85546875" style="8" customWidth="1"/>
    <col min="2" max="2" width="22.28515625" style="8" customWidth="1"/>
    <col min="3" max="3" width="24.7109375" style="8" hidden="1" customWidth="1"/>
    <col min="4" max="4" width="31.140625" style="8" hidden="1" customWidth="1"/>
    <col min="5" max="5" width="40.42578125" style="8" hidden="1" customWidth="1"/>
    <col min="6" max="6" width="24.7109375" style="8" hidden="1" customWidth="1"/>
    <col min="7" max="7" width="31.140625" style="8" hidden="1" customWidth="1"/>
    <col min="8" max="8" width="40.42578125" style="8" hidden="1" customWidth="1"/>
    <col min="9" max="9" width="24.7109375" style="8" hidden="1" customWidth="1"/>
    <col min="10" max="10" width="31.140625" style="8" hidden="1" customWidth="1"/>
    <col min="11" max="11" width="40.42578125" style="8" bestFit="1" customWidth="1"/>
    <col min="12" max="12" width="24.7109375" style="8" bestFit="1" customWidth="1"/>
    <col min="13" max="13" width="31.140625" style="8" bestFit="1" customWidth="1"/>
    <col min="14" max="14" width="40.42578125" style="8" bestFit="1" customWidth="1"/>
    <col min="15" max="16384" width="15.85546875" style="8"/>
  </cols>
  <sheetData>
    <row r="1" spans="1:14" ht="70.5" customHeight="1" thickBot="1" x14ac:dyDescent="0.3">
      <c r="A1" s="24" t="s">
        <v>43</v>
      </c>
      <c r="B1" s="25"/>
      <c r="C1" s="21">
        <v>45555</v>
      </c>
      <c r="D1" s="22"/>
      <c r="E1" s="23"/>
      <c r="F1" s="21">
        <v>45562</v>
      </c>
      <c r="G1" s="22"/>
      <c r="H1" s="23"/>
      <c r="I1" s="21">
        <v>45569</v>
      </c>
      <c r="J1" s="22"/>
      <c r="K1" s="23"/>
      <c r="L1" s="21">
        <v>45576</v>
      </c>
      <c r="M1" s="22"/>
      <c r="N1" s="23"/>
    </row>
    <row r="2" spans="1:14" ht="27" thickBot="1" x14ac:dyDescent="0.3">
      <c r="A2" s="9"/>
      <c r="B2" s="10" t="s">
        <v>44</v>
      </c>
      <c r="C2" s="11" t="s">
        <v>45</v>
      </c>
      <c r="D2" s="11" t="s">
        <v>46</v>
      </c>
      <c r="E2" s="12" t="s">
        <v>47</v>
      </c>
      <c r="F2" s="11" t="s">
        <v>45</v>
      </c>
      <c r="G2" s="11" t="s">
        <v>46</v>
      </c>
      <c r="H2" s="12" t="s">
        <v>47</v>
      </c>
      <c r="I2" s="11" t="s">
        <v>45</v>
      </c>
      <c r="J2" s="11" t="s">
        <v>46</v>
      </c>
      <c r="K2" s="12" t="s">
        <v>47</v>
      </c>
      <c r="L2" s="11" t="s">
        <v>45</v>
      </c>
      <c r="M2" s="11" t="s">
        <v>46</v>
      </c>
      <c r="N2" s="12" t="s">
        <v>47</v>
      </c>
    </row>
    <row r="3" spans="1:14" ht="27" thickBot="1" x14ac:dyDescent="0.3">
      <c r="A3" s="13" t="s">
        <v>32</v>
      </c>
      <c r="B3" s="14">
        <v>40000</v>
      </c>
      <c r="C3" s="15">
        <v>3000</v>
      </c>
      <c r="D3" s="15">
        <v>11510</v>
      </c>
      <c r="E3" s="16">
        <f>B3-C3+D3</f>
        <v>48510</v>
      </c>
      <c r="F3" s="15">
        <v>3000</v>
      </c>
      <c r="G3" s="15">
        <f>3030-110</f>
        <v>2920</v>
      </c>
      <c r="H3" s="16">
        <f>E3-F3+G3</f>
        <v>48430</v>
      </c>
      <c r="I3" s="15">
        <v>3000</v>
      </c>
      <c r="J3" s="15">
        <v>4575</v>
      </c>
      <c r="K3" s="16">
        <f>H3-I3+J3</f>
        <v>50005</v>
      </c>
      <c r="L3" s="15">
        <v>3000</v>
      </c>
      <c r="M3" s="15">
        <v>4655</v>
      </c>
      <c r="N3" s="16">
        <f>K3-L3+M3</f>
        <v>51660</v>
      </c>
    </row>
    <row r="4" spans="1:14" ht="27" thickBot="1" x14ac:dyDescent="0.3">
      <c r="A4" s="17" t="s">
        <v>10</v>
      </c>
      <c r="B4" s="14">
        <v>40000</v>
      </c>
      <c r="C4" s="15">
        <v>1500</v>
      </c>
      <c r="D4" s="15">
        <v>2930</v>
      </c>
      <c r="E4" s="16">
        <f>B4-C4+D4</f>
        <v>41430</v>
      </c>
      <c r="F4" s="15"/>
      <c r="G4" s="15"/>
      <c r="H4" s="16">
        <f>E4-F4+G4</f>
        <v>41430</v>
      </c>
      <c r="I4" s="15">
        <v>1500</v>
      </c>
      <c r="J4" s="15">
        <v>3500</v>
      </c>
      <c r="K4" s="16">
        <f>H4-I4+J4</f>
        <v>43430</v>
      </c>
      <c r="L4" s="15"/>
      <c r="M4" s="15"/>
      <c r="N4" s="16">
        <f>K4-L4+M4</f>
        <v>43430</v>
      </c>
    </row>
    <row r="5" spans="1:14" ht="27" thickBot="1" x14ac:dyDescent="0.3">
      <c r="A5" s="13" t="s">
        <v>33</v>
      </c>
      <c r="B5" s="14">
        <v>40000</v>
      </c>
      <c r="C5" s="15"/>
      <c r="D5" s="15"/>
      <c r="E5" s="16">
        <f>B5-C5+D5</f>
        <v>40000</v>
      </c>
      <c r="F5" s="15">
        <v>3000</v>
      </c>
      <c r="G5" s="15">
        <f>6450-110</f>
        <v>6340</v>
      </c>
      <c r="H5" s="16">
        <f>E5-F5+G5</f>
        <v>43340</v>
      </c>
      <c r="I5" s="15"/>
      <c r="J5" s="15"/>
      <c r="K5" s="16">
        <f>H5-I5+J5</f>
        <v>43340</v>
      </c>
      <c r="L5" s="15"/>
      <c r="M5" s="15"/>
      <c r="N5" s="16">
        <f>K5-L5+M5</f>
        <v>43340</v>
      </c>
    </row>
    <row r="6" spans="1:14" ht="27" thickBot="1" x14ac:dyDescent="0.3">
      <c r="A6" s="17" t="s">
        <v>26</v>
      </c>
      <c r="B6" s="14">
        <v>40000</v>
      </c>
      <c r="C6" s="15"/>
      <c r="D6" s="15"/>
      <c r="E6" s="16">
        <f>B6-C6+D6</f>
        <v>40000</v>
      </c>
      <c r="F6" s="15">
        <v>1500</v>
      </c>
      <c r="G6" s="15">
        <v>0</v>
      </c>
      <c r="H6" s="16">
        <f>E6-F6+G6</f>
        <v>38500</v>
      </c>
      <c r="I6" s="15"/>
      <c r="J6" s="15"/>
      <c r="K6" s="16">
        <f>H6-I6+J6</f>
        <v>38500</v>
      </c>
      <c r="L6" s="15">
        <v>3000</v>
      </c>
      <c r="M6" s="15">
        <v>7750</v>
      </c>
      <c r="N6" s="16">
        <f>K6-L6+M6</f>
        <v>43250</v>
      </c>
    </row>
    <row r="7" spans="1:14" ht="27" thickBot="1" x14ac:dyDescent="0.3">
      <c r="A7" s="26" t="s">
        <v>25</v>
      </c>
      <c r="B7" s="4">
        <v>40000</v>
      </c>
      <c r="C7" s="5"/>
      <c r="D7" s="5"/>
      <c r="E7" s="6">
        <f>B7-C7+D7</f>
        <v>40000</v>
      </c>
      <c r="F7" s="5"/>
      <c r="G7" s="5"/>
      <c r="H7" s="6">
        <f>E7-F7+G7</f>
        <v>40000</v>
      </c>
      <c r="I7" s="5"/>
      <c r="J7" s="5"/>
      <c r="K7" s="6">
        <f>H7-I7+J7</f>
        <v>40000</v>
      </c>
      <c r="L7" s="5">
        <v>3000</v>
      </c>
      <c r="M7" s="5">
        <v>6130</v>
      </c>
      <c r="N7" s="6">
        <f>K7-L7+M7</f>
        <v>43130</v>
      </c>
    </row>
    <row r="8" spans="1:14" ht="27" thickBot="1" x14ac:dyDescent="0.3">
      <c r="A8" s="13" t="s">
        <v>34</v>
      </c>
      <c r="B8" s="14">
        <v>40000</v>
      </c>
      <c r="C8" s="15">
        <v>3000</v>
      </c>
      <c r="D8" s="15">
        <v>2085</v>
      </c>
      <c r="E8" s="16">
        <f>B8-C8+D8</f>
        <v>39085</v>
      </c>
      <c r="F8" s="15"/>
      <c r="G8" s="15"/>
      <c r="H8" s="16">
        <f>E8-F8+G8</f>
        <v>39085</v>
      </c>
      <c r="I8" s="15"/>
      <c r="J8" s="15"/>
      <c r="K8" s="16">
        <f>H8-I8+J8</f>
        <v>39085</v>
      </c>
      <c r="L8" s="15">
        <v>3000</v>
      </c>
      <c r="M8" s="15">
        <v>7025</v>
      </c>
      <c r="N8" s="16">
        <f>K8-L8+M8</f>
        <v>43110</v>
      </c>
    </row>
    <row r="9" spans="1:14" ht="27" thickBot="1" x14ac:dyDescent="0.3">
      <c r="A9" s="13" t="s">
        <v>20</v>
      </c>
      <c r="B9" s="14">
        <v>40000</v>
      </c>
      <c r="C9" s="15">
        <v>3000</v>
      </c>
      <c r="D9" s="15">
        <v>4970</v>
      </c>
      <c r="E9" s="16">
        <f>B9-C9+D9</f>
        <v>41970</v>
      </c>
      <c r="F9" s="15">
        <v>3000</v>
      </c>
      <c r="G9" s="15">
        <f>3795-110</f>
        <v>3685</v>
      </c>
      <c r="H9" s="16">
        <f>E9-F9+G9</f>
        <v>42655</v>
      </c>
      <c r="I9" s="15"/>
      <c r="J9" s="15"/>
      <c r="K9" s="16">
        <f>H9-I9+J9</f>
        <v>42655</v>
      </c>
      <c r="L9" s="15"/>
      <c r="M9" s="15"/>
      <c r="N9" s="16">
        <f>K9-L9+M9</f>
        <v>42655</v>
      </c>
    </row>
    <row r="10" spans="1:14" ht="27" thickBot="1" x14ac:dyDescent="0.3">
      <c r="A10" s="17" t="s">
        <v>41</v>
      </c>
      <c r="B10" s="14">
        <v>40000</v>
      </c>
      <c r="C10" s="15">
        <v>1500</v>
      </c>
      <c r="D10" s="15">
        <v>0</v>
      </c>
      <c r="E10" s="16">
        <f>B10-C10+D10</f>
        <v>38500</v>
      </c>
      <c r="F10" s="15">
        <v>1500</v>
      </c>
      <c r="G10" s="15">
        <f>7195-110-15</f>
        <v>7070</v>
      </c>
      <c r="H10" s="16">
        <f>E10-F10+G10</f>
        <v>44070</v>
      </c>
      <c r="I10" s="15">
        <v>1500</v>
      </c>
      <c r="J10" s="15">
        <v>230</v>
      </c>
      <c r="K10" s="16">
        <f>H10-I10+J10</f>
        <v>42800</v>
      </c>
      <c r="L10" s="15">
        <v>1500</v>
      </c>
      <c r="M10" s="15">
        <v>0</v>
      </c>
      <c r="N10" s="16">
        <f>K10-L10+M10</f>
        <v>41300</v>
      </c>
    </row>
    <row r="11" spans="1:14" s="3" customFormat="1" ht="27" thickBot="1" x14ac:dyDescent="0.3">
      <c r="A11" s="17" t="s">
        <v>13</v>
      </c>
      <c r="B11" s="14">
        <v>40000</v>
      </c>
      <c r="C11" s="15"/>
      <c r="D11" s="15"/>
      <c r="E11" s="16">
        <f>B11-C11+D11</f>
        <v>40000</v>
      </c>
      <c r="F11" s="15">
        <v>3000</v>
      </c>
      <c r="G11" s="15">
        <f>2650-110</f>
        <v>2540</v>
      </c>
      <c r="H11" s="16">
        <f>E11-F11+G11</f>
        <v>39540</v>
      </c>
      <c r="I11" s="15">
        <v>3000</v>
      </c>
      <c r="J11" s="15">
        <v>3425</v>
      </c>
      <c r="K11" s="16">
        <f>H11-I11+J11</f>
        <v>39965</v>
      </c>
      <c r="L11" s="15"/>
      <c r="M11" s="15"/>
      <c r="N11" s="16">
        <f>K11-L11+M11</f>
        <v>39965</v>
      </c>
    </row>
    <row r="12" spans="1:14" s="3" customFormat="1" ht="27" thickBot="1" x14ac:dyDescent="0.3">
      <c r="A12" s="7" t="s">
        <v>24</v>
      </c>
      <c r="B12" s="4">
        <v>40000</v>
      </c>
      <c r="C12" s="5"/>
      <c r="D12" s="5"/>
      <c r="E12" s="6">
        <f>B12-C12+D12</f>
        <v>40000</v>
      </c>
      <c r="F12" s="5"/>
      <c r="G12" s="5"/>
      <c r="H12" s="6">
        <f>E12-F12+G12</f>
        <v>40000</v>
      </c>
      <c r="I12" s="5"/>
      <c r="J12" s="5"/>
      <c r="K12" s="6">
        <f>H12-I12+J12</f>
        <v>40000</v>
      </c>
      <c r="L12" s="5">
        <v>3000</v>
      </c>
      <c r="M12" s="5">
        <v>2945</v>
      </c>
      <c r="N12" s="6">
        <f>K12-L12+M12</f>
        <v>39945</v>
      </c>
    </row>
    <row r="13" spans="1:14" ht="27" thickBot="1" x14ac:dyDescent="0.3">
      <c r="A13" s="7" t="s">
        <v>9</v>
      </c>
      <c r="B13" s="4">
        <v>40000</v>
      </c>
      <c r="C13" s="5"/>
      <c r="D13" s="5"/>
      <c r="E13" s="6">
        <f>B13-C13+D13</f>
        <v>40000</v>
      </c>
      <c r="F13" s="5"/>
      <c r="G13" s="5"/>
      <c r="H13" s="6">
        <f>E13-F13+G13</f>
        <v>40000</v>
      </c>
      <c r="I13" s="5">
        <v>3000</v>
      </c>
      <c r="J13" s="5">
        <v>2370</v>
      </c>
      <c r="K13" s="6">
        <f>H13-I13+J13</f>
        <v>39370</v>
      </c>
      <c r="L13" s="5"/>
      <c r="M13" s="5"/>
      <c r="N13" s="6">
        <f>K13-L13+M13</f>
        <v>39370</v>
      </c>
    </row>
    <row r="14" spans="1:14" ht="27" thickBot="1" x14ac:dyDescent="0.3">
      <c r="A14" s="13" t="s">
        <v>16</v>
      </c>
      <c r="B14" s="14">
        <v>40000</v>
      </c>
      <c r="C14" s="15"/>
      <c r="D14" s="15"/>
      <c r="E14" s="16">
        <f>B14-C14+D14</f>
        <v>40000</v>
      </c>
      <c r="F14" s="15">
        <v>3000</v>
      </c>
      <c r="G14" s="15">
        <f>2980-110</f>
        <v>2870</v>
      </c>
      <c r="H14" s="16">
        <f>E14-F14+G14</f>
        <v>39870</v>
      </c>
      <c r="I14" s="15"/>
      <c r="J14" s="15"/>
      <c r="K14" s="16">
        <f>H14-I14+J14</f>
        <v>39870</v>
      </c>
      <c r="L14" s="15">
        <v>3000</v>
      </c>
      <c r="M14" s="15">
        <v>2495</v>
      </c>
      <c r="N14" s="16">
        <f>K14-L14+M14</f>
        <v>39365</v>
      </c>
    </row>
    <row r="15" spans="1:14" ht="27" thickBot="1" x14ac:dyDescent="0.3">
      <c r="A15" s="13" t="s">
        <v>31</v>
      </c>
      <c r="B15" s="14">
        <v>40000</v>
      </c>
      <c r="C15" s="15"/>
      <c r="D15" s="15"/>
      <c r="E15" s="16">
        <f>B15-C15+D15</f>
        <v>40000</v>
      </c>
      <c r="F15" s="15">
        <v>3000</v>
      </c>
      <c r="G15" s="15">
        <f>5425-110-10</f>
        <v>5305</v>
      </c>
      <c r="H15" s="16">
        <f>E15-F15+G15</f>
        <v>42305</v>
      </c>
      <c r="I15" s="15"/>
      <c r="J15" s="15"/>
      <c r="K15" s="16">
        <f>H15-I15+J15</f>
        <v>42305</v>
      </c>
      <c r="L15" s="15">
        <v>3000</v>
      </c>
      <c r="M15" s="15">
        <v>0</v>
      </c>
      <c r="N15" s="16">
        <f>K15-L15+M15</f>
        <v>39305</v>
      </c>
    </row>
    <row r="16" spans="1:14" ht="27" thickBot="1" x14ac:dyDescent="0.3">
      <c r="A16" s="13" t="s">
        <v>48</v>
      </c>
      <c r="B16" s="14">
        <v>40000</v>
      </c>
      <c r="C16" s="15">
        <v>3000</v>
      </c>
      <c r="D16" s="15">
        <v>2795</v>
      </c>
      <c r="E16" s="16">
        <f>B16-C16+D16</f>
        <v>39795</v>
      </c>
      <c r="F16" s="15"/>
      <c r="G16" s="15"/>
      <c r="H16" s="16">
        <f>E16-F16+G16</f>
        <v>39795</v>
      </c>
      <c r="I16" s="15">
        <v>3000</v>
      </c>
      <c r="J16" s="15">
        <v>2115</v>
      </c>
      <c r="K16" s="16">
        <f>H16-I16+J16</f>
        <v>38910</v>
      </c>
      <c r="L16" s="15"/>
      <c r="M16" s="15"/>
      <c r="N16" s="16">
        <f>K16-L16+M16</f>
        <v>38910</v>
      </c>
    </row>
    <row r="17" spans="1:14" ht="27" thickBot="1" x14ac:dyDescent="0.3">
      <c r="A17" s="7" t="s">
        <v>50</v>
      </c>
      <c r="B17" s="4">
        <v>40000</v>
      </c>
      <c r="C17" s="5"/>
      <c r="D17" s="5"/>
      <c r="E17" s="6">
        <f>B17-C17+D17</f>
        <v>40000</v>
      </c>
      <c r="F17" s="5"/>
      <c r="G17" s="5"/>
      <c r="H17" s="6">
        <f>E17-F17+G17</f>
        <v>40000</v>
      </c>
      <c r="I17" s="5">
        <v>3000</v>
      </c>
      <c r="J17" s="5">
        <v>1695</v>
      </c>
      <c r="K17" s="6">
        <f>H17-I17+J17</f>
        <v>38695</v>
      </c>
      <c r="L17" s="5"/>
      <c r="M17" s="5"/>
      <c r="N17" s="6">
        <f>K17-L17+M17</f>
        <v>38695</v>
      </c>
    </row>
    <row r="18" spans="1:14" ht="27" thickBot="1" x14ac:dyDescent="0.3">
      <c r="A18" s="17" t="s">
        <v>49</v>
      </c>
      <c r="B18" s="14">
        <v>40000</v>
      </c>
      <c r="C18" s="15">
        <v>3000</v>
      </c>
      <c r="D18" s="15">
        <v>2710</v>
      </c>
      <c r="E18" s="16">
        <f>B18-C18+D18</f>
        <v>39710</v>
      </c>
      <c r="F18" s="15">
        <v>1500</v>
      </c>
      <c r="G18" s="15">
        <v>0</v>
      </c>
      <c r="H18" s="16">
        <f>E18-F18+G18</f>
        <v>38210</v>
      </c>
      <c r="I18" s="15"/>
      <c r="J18" s="15"/>
      <c r="K18" s="16">
        <f>H18-I18+J18</f>
        <v>38210</v>
      </c>
      <c r="L18" s="15"/>
      <c r="M18" s="15"/>
      <c r="N18" s="16">
        <f>K18-L18+M18</f>
        <v>38210</v>
      </c>
    </row>
    <row r="19" spans="1:14" ht="27" thickBot="1" x14ac:dyDescent="0.3">
      <c r="A19" s="17" t="s">
        <v>22</v>
      </c>
      <c r="B19" s="14">
        <v>40000</v>
      </c>
      <c r="C19" s="15"/>
      <c r="D19" s="15"/>
      <c r="E19" s="16">
        <f>B19-C19+D19</f>
        <v>40000</v>
      </c>
      <c r="F19" s="15">
        <v>3000</v>
      </c>
      <c r="G19" s="15">
        <f>715-110</f>
        <v>605</v>
      </c>
      <c r="H19" s="16">
        <f>E19-F19+G19</f>
        <v>37605</v>
      </c>
      <c r="I19" s="15">
        <v>3000</v>
      </c>
      <c r="J19" s="15">
        <v>3400</v>
      </c>
      <c r="K19" s="16">
        <f>H19-I19+J19</f>
        <v>38005</v>
      </c>
      <c r="L19" s="15"/>
      <c r="M19" s="15"/>
      <c r="N19" s="16">
        <f>K19-L19+M19</f>
        <v>38005</v>
      </c>
    </row>
    <row r="20" spans="1:14" ht="27" thickBot="1" x14ac:dyDescent="0.3">
      <c r="A20" s="13" t="s">
        <v>18</v>
      </c>
      <c r="B20" s="14">
        <v>40000</v>
      </c>
      <c r="C20" s="15"/>
      <c r="D20" s="15"/>
      <c r="E20" s="16">
        <f>B20-C20+D20</f>
        <v>40000</v>
      </c>
      <c r="F20" s="15">
        <v>3000</v>
      </c>
      <c r="G20" s="15">
        <v>0</v>
      </c>
      <c r="H20" s="16">
        <f>E20-F20+G20</f>
        <v>37000</v>
      </c>
      <c r="I20" s="15"/>
      <c r="J20" s="15"/>
      <c r="K20" s="16">
        <f>H20-I20+J20</f>
        <v>37000</v>
      </c>
      <c r="L20" s="15">
        <v>3000</v>
      </c>
      <c r="M20" s="15">
        <v>3500</v>
      </c>
      <c r="N20" s="16">
        <f>K20-L20+M20</f>
        <v>37500</v>
      </c>
    </row>
    <row r="21" spans="1:14" ht="27" thickBot="1" x14ac:dyDescent="0.3">
      <c r="A21" s="13" t="s">
        <v>23</v>
      </c>
      <c r="B21" s="14">
        <v>40000</v>
      </c>
      <c r="C21" s="15">
        <v>3000</v>
      </c>
      <c r="D21" s="15">
        <v>0</v>
      </c>
      <c r="E21" s="16">
        <f>B21-C21+D21</f>
        <v>37000</v>
      </c>
      <c r="F21" s="15">
        <v>3000</v>
      </c>
      <c r="G21" s="15">
        <f>3275-110</f>
        <v>3165</v>
      </c>
      <c r="H21" s="16">
        <f>E21-F21+G21</f>
        <v>37165</v>
      </c>
      <c r="I21" s="15"/>
      <c r="J21" s="15"/>
      <c r="K21" s="16">
        <f>H21-I21+J21</f>
        <v>37165</v>
      </c>
      <c r="L21" s="15"/>
      <c r="M21" s="15"/>
      <c r="N21" s="16">
        <f>K21-L21+M21</f>
        <v>37165</v>
      </c>
    </row>
    <row r="22" spans="1:14" ht="27" thickBot="1" x14ac:dyDescent="0.3">
      <c r="A22" s="26" t="s">
        <v>39</v>
      </c>
      <c r="B22" s="4">
        <v>40000</v>
      </c>
      <c r="C22" s="5"/>
      <c r="D22" s="5"/>
      <c r="E22" s="6">
        <f>B22-C22+D22</f>
        <v>40000</v>
      </c>
      <c r="F22" s="5"/>
      <c r="G22" s="5"/>
      <c r="H22" s="6">
        <f>E22-F22+G22</f>
        <v>40000</v>
      </c>
      <c r="I22" s="5"/>
      <c r="J22" s="5"/>
      <c r="K22" s="6">
        <f>H22-I22+J22</f>
        <v>40000</v>
      </c>
      <c r="L22" s="5">
        <v>3000</v>
      </c>
      <c r="M22" s="5">
        <v>0</v>
      </c>
      <c r="N22" s="6">
        <f>K22-L22+M22</f>
        <v>37000</v>
      </c>
    </row>
    <row r="23" spans="1:14" ht="27" thickBot="1" x14ac:dyDescent="0.3">
      <c r="A23" s="7" t="s">
        <v>23</v>
      </c>
      <c r="B23" s="4">
        <v>40000</v>
      </c>
      <c r="C23" s="5"/>
      <c r="D23" s="5"/>
      <c r="E23" s="6">
        <f>B23-C23+D23</f>
        <v>40000</v>
      </c>
      <c r="F23" s="5"/>
      <c r="G23" s="5"/>
      <c r="H23" s="6">
        <f>E23-F23+G23</f>
        <v>40000</v>
      </c>
      <c r="I23" s="5"/>
      <c r="J23" s="5"/>
      <c r="K23" s="6">
        <f>H23-I23+J23</f>
        <v>40000</v>
      </c>
      <c r="L23" s="5">
        <v>3000</v>
      </c>
      <c r="M23" s="5">
        <v>0</v>
      </c>
      <c r="N23" s="6">
        <f>K23-L23+M23</f>
        <v>37000</v>
      </c>
    </row>
    <row r="24" spans="1:14" ht="27" thickBot="1" x14ac:dyDescent="0.3">
      <c r="A24" s="17" t="s">
        <v>42</v>
      </c>
      <c r="B24" s="14">
        <v>40000</v>
      </c>
      <c r="C24" s="15">
        <v>3000</v>
      </c>
      <c r="D24" s="15">
        <v>0</v>
      </c>
      <c r="E24" s="16">
        <f>B24-C24+D24</f>
        <v>37000</v>
      </c>
      <c r="F24" s="15"/>
      <c r="G24" s="15"/>
      <c r="H24" s="16">
        <f>E24-F24+G24</f>
        <v>37000</v>
      </c>
      <c r="I24" s="15"/>
      <c r="J24" s="15"/>
      <c r="K24" s="16">
        <f>H24-I24+J24</f>
        <v>37000</v>
      </c>
      <c r="L24" s="15"/>
      <c r="M24" s="15"/>
      <c r="N24" s="16">
        <f>K24-L24+M24</f>
        <v>37000</v>
      </c>
    </row>
    <row r="25" spans="1:14" ht="27" thickBot="1" x14ac:dyDescent="0.3">
      <c r="A25" s="17" t="s">
        <v>36</v>
      </c>
      <c r="B25" s="14">
        <v>40000</v>
      </c>
      <c r="C25" s="15">
        <v>3000</v>
      </c>
      <c r="D25" s="15">
        <v>0</v>
      </c>
      <c r="E25" s="16">
        <f>B25-C25+D25</f>
        <v>37000</v>
      </c>
      <c r="F25" s="15"/>
      <c r="G25" s="15"/>
      <c r="H25" s="16">
        <f>E25-F25+G25</f>
        <v>37000</v>
      </c>
      <c r="I25" s="15"/>
      <c r="J25" s="15"/>
      <c r="K25" s="16">
        <f>H25-I25+J25</f>
        <v>37000</v>
      </c>
      <c r="L25" s="15"/>
      <c r="M25" s="15"/>
      <c r="N25" s="16">
        <f>K25-L25+M25</f>
        <v>37000</v>
      </c>
    </row>
    <row r="26" spans="1:14" ht="27" thickBot="1" x14ac:dyDescent="0.3">
      <c r="A26" s="13" t="s">
        <v>38</v>
      </c>
      <c r="B26" s="18">
        <v>40000</v>
      </c>
      <c r="C26" s="19"/>
      <c r="D26" s="19"/>
      <c r="E26" s="20">
        <f>B26-C26+D26</f>
        <v>40000</v>
      </c>
      <c r="F26" s="19">
        <v>3000</v>
      </c>
      <c r="G26" s="19">
        <v>0</v>
      </c>
      <c r="H26" s="20">
        <f>E26-F26+G26</f>
        <v>37000</v>
      </c>
      <c r="I26" s="19">
        <v>1500</v>
      </c>
      <c r="J26" s="19">
        <v>1190</v>
      </c>
      <c r="K26" s="20">
        <f>H26-I26+J26</f>
        <v>36690</v>
      </c>
      <c r="L26" s="19">
        <v>3000</v>
      </c>
      <c r="M26" s="19">
        <v>0</v>
      </c>
      <c r="N26" s="20">
        <f>K26-L26+M26</f>
        <v>33690</v>
      </c>
    </row>
  </sheetData>
  <sortState xmlns:xlrd2="http://schemas.microsoft.com/office/spreadsheetml/2017/richdata2" ref="A3:N26">
    <sortCondition descending="1" ref="K2:K26"/>
  </sortState>
  <mergeCells count="5">
    <mergeCell ref="A1:B1"/>
    <mergeCell ref="C1:E1"/>
    <mergeCell ref="F1:H1"/>
    <mergeCell ref="I1:K1"/>
    <mergeCell ref="L1:N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Saison Hiver</vt:lpstr>
      <vt:lpstr>Cash</vt:lpstr>
    </vt:vector>
  </TitlesOfParts>
  <Company>STELLANTIS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CADORET</dc:creator>
  <cp:lastModifiedBy>OLIVIER CADORET</cp:lastModifiedBy>
  <cp:lastPrinted>2024-10-10T12:30:17Z</cp:lastPrinted>
  <dcterms:created xsi:type="dcterms:W3CDTF">2024-09-28T20:47:42Z</dcterms:created>
  <dcterms:modified xsi:type="dcterms:W3CDTF">2024-10-12T14:56:24Z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5ca717-11da-4935-b601-f527b9741f2e_Enabled">
    <vt:lpwstr>true</vt:lpwstr>
  </property>
  <property fmtid="{D5CDD505-2E9C-101B-9397-08002B2CF9AE}" pid="3" name="MSIP_Label_725ca717-11da-4935-b601-f527b9741f2e_SetDate">
    <vt:lpwstr>2024-09-28T20:58:07Z</vt:lpwstr>
  </property>
  <property fmtid="{D5CDD505-2E9C-101B-9397-08002B2CF9AE}" pid="4" name="MSIP_Label_725ca717-11da-4935-b601-f527b9741f2e_Method">
    <vt:lpwstr>Standard</vt:lpwstr>
  </property>
  <property fmtid="{D5CDD505-2E9C-101B-9397-08002B2CF9AE}" pid="5" name="MSIP_Label_725ca717-11da-4935-b601-f527b9741f2e_Name">
    <vt:lpwstr>C2 - Internal</vt:lpwstr>
  </property>
  <property fmtid="{D5CDD505-2E9C-101B-9397-08002B2CF9AE}" pid="6" name="MSIP_Label_725ca717-11da-4935-b601-f527b9741f2e_SiteId">
    <vt:lpwstr>d852d5cd-724c-4128-8812-ffa5db3f8507</vt:lpwstr>
  </property>
  <property fmtid="{D5CDD505-2E9C-101B-9397-08002B2CF9AE}" pid="7" name="MSIP_Label_725ca717-11da-4935-b601-f527b9741f2e_ActionId">
    <vt:lpwstr>6f0a7f0d-7959-4df4-a8af-b76770bc842e</vt:lpwstr>
  </property>
  <property fmtid="{D5CDD505-2E9C-101B-9397-08002B2CF9AE}" pid="8" name="MSIP_Label_725ca717-11da-4935-b601-f527b9741f2e_ContentBits">
    <vt:lpwstr>0</vt:lpwstr>
  </property>
</Properties>
</file>