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431540\Desktop\Poker\Saisons VDAPOKER92\2023-2024\"/>
    </mc:Choice>
  </mc:AlternateContent>
  <xr:revisionPtr revIDLastSave="0" documentId="13_ncr:1_{0FA33B39-D683-41AA-9D30-D544FF55DFAD}" xr6:coauthVersionLast="47" xr6:coauthVersionMax="47" xr10:uidLastSave="{00000000-0000-0000-0000-000000000000}"/>
  <bookViews>
    <workbookView xWindow="15270" yWindow="-21600" windowWidth="25800" windowHeight="21150" xr2:uid="{FCE45A79-8820-496E-9233-4DC454527FB9}"/>
  </bookViews>
  <sheets>
    <sheet name="GP 2023_2024 ETE" sheetId="4" r:id="rId1"/>
    <sheet name="Cash 2023_2024" sheetId="5" r:id="rId2"/>
    <sheet name="2023_2024 Championnat Annuel" sheetId="6" r:id="rId3"/>
  </sheets>
  <definedNames>
    <definedName name="_xlnm._FilterDatabase" localSheetId="2" hidden="1">'2023_2024 Championnat Annuel'!#REF!</definedName>
    <definedName name="_xlnm._FilterDatabase" localSheetId="1" hidden="1">'Cash 2023_2024'!$BG$1:$BG$34</definedName>
    <definedName name="_xlnm._FilterDatabase" localSheetId="0" hidden="1">'GP 2023_2024 ETE'!$B$2:$F$10</definedName>
    <definedName name="_xlnm.Print_Area" localSheetId="0">'GP 2023_2024 ETE'!$A$2:$F$10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37" i="5" l="1"/>
  <c r="BZ37" i="5"/>
  <c r="BX37" i="5"/>
  <c r="BW37" i="5"/>
  <c r="BU37" i="5"/>
  <c r="BT37" i="5"/>
  <c r="BR37" i="5"/>
  <c r="BQ37" i="5"/>
  <c r="BN37" i="5"/>
  <c r="BL37" i="5"/>
  <c r="BK37" i="5"/>
  <c r="BI37" i="5"/>
  <c r="BH37" i="5"/>
  <c r="BF37" i="5"/>
  <c r="BE37" i="5"/>
  <c r="BC37" i="5"/>
  <c r="BB37" i="5"/>
  <c r="AZ37" i="5"/>
  <c r="AY37" i="5"/>
  <c r="AW37" i="5"/>
  <c r="AV37" i="5"/>
  <c r="AT37" i="5"/>
  <c r="AS37" i="5"/>
  <c r="AQ37" i="5"/>
  <c r="AP37" i="5"/>
  <c r="AN37" i="5"/>
  <c r="AM37" i="5"/>
  <c r="AH37" i="5"/>
  <c r="AG37" i="5"/>
  <c r="AF37" i="5"/>
  <c r="AE37" i="5"/>
  <c r="AD37" i="5"/>
  <c r="AC37" i="5"/>
  <c r="AB37" i="5"/>
  <c r="AA37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BO36" i="5"/>
  <c r="AO36" i="5"/>
  <c r="AR36" i="5" s="1"/>
  <c r="AU36" i="5" s="1"/>
  <c r="AX36" i="5" s="1"/>
  <c r="BA36" i="5" s="1"/>
  <c r="BD36" i="5" s="1"/>
  <c r="BG36" i="5" s="1"/>
  <c r="BJ36" i="5" s="1"/>
  <c r="BM36" i="5" s="1"/>
  <c r="BP36" i="5" s="1"/>
  <c r="E36" i="5"/>
  <c r="H36" i="5" s="1"/>
  <c r="K36" i="5" s="1"/>
  <c r="N36" i="5" s="1"/>
  <c r="Q36" i="5" s="1"/>
  <c r="T36" i="5" s="1"/>
  <c r="W36" i="5" s="1"/>
  <c r="Z36" i="5" s="1"/>
  <c r="AC36" i="5" s="1"/>
  <c r="AF36" i="5" s="1"/>
  <c r="AI36" i="5" s="1"/>
  <c r="AO35" i="5"/>
  <c r="AR35" i="5" s="1"/>
  <c r="AU35" i="5" s="1"/>
  <c r="AX35" i="5" s="1"/>
  <c r="BA35" i="5" s="1"/>
  <c r="BD35" i="5" s="1"/>
  <c r="BG35" i="5" s="1"/>
  <c r="BJ35" i="5" s="1"/>
  <c r="BM35" i="5" s="1"/>
  <c r="BP35" i="5" s="1"/>
  <c r="Z35" i="5"/>
  <c r="AC35" i="5" s="1"/>
  <c r="AF35" i="5" s="1"/>
  <c r="AI35" i="5" s="1"/>
  <c r="E35" i="5"/>
  <c r="H35" i="5" s="1"/>
  <c r="K35" i="5" s="1"/>
  <c r="N35" i="5" s="1"/>
  <c r="Q35" i="5" s="1"/>
  <c r="T35" i="5" s="1"/>
  <c r="W35" i="5" s="1"/>
  <c r="AU34" i="5"/>
  <c r="AX34" i="5" s="1"/>
  <c r="BA34" i="5" s="1"/>
  <c r="BD34" i="5" s="1"/>
  <c r="BG34" i="5" s="1"/>
  <c r="BJ34" i="5" s="1"/>
  <c r="BM34" i="5" s="1"/>
  <c r="BP34" i="5" s="1"/>
  <c r="AR34" i="5"/>
  <c r="AO34" i="5"/>
  <c r="E34" i="5"/>
  <c r="H34" i="5" s="1"/>
  <c r="K34" i="5" s="1"/>
  <c r="N34" i="5" s="1"/>
  <c r="Q34" i="5" s="1"/>
  <c r="T34" i="5" s="1"/>
  <c r="W34" i="5" s="1"/>
  <c r="Z34" i="5" s="1"/>
  <c r="AC34" i="5" s="1"/>
  <c r="AF34" i="5" s="1"/>
  <c r="AI34" i="5" s="1"/>
  <c r="AR33" i="5"/>
  <c r="AU33" i="5" s="1"/>
  <c r="AX33" i="5" s="1"/>
  <c r="BA33" i="5" s="1"/>
  <c r="BD33" i="5" s="1"/>
  <c r="BG33" i="5" s="1"/>
  <c r="BJ33" i="5" s="1"/>
  <c r="BM33" i="5" s="1"/>
  <c r="BP33" i="5" s="1"/>
  <c r="AO33" i="5"/>
  <c r="H33" i="5"/>
  <c r="K33" i="5" s="1"/>
  <c r="N33" i="5" s="1"/>
  <c r="Q33" i="5" s="1"/>
  <c r="T33" i="5" s="1"/>
  <c r="W33" i="5" s="1"/>
  <c r="Z33" i="5" s="1"/>
  <c r="AC33" i="5" s="1"/>
  <c r="AF33" i="5" s="1"/>
  <c r="AI33" i="5" s="1"/>
  <c r="E33" i="5"/>
  <c r="BA32" i="5"/>
  <c r="BD32" i="5" s="1"/>
  <c r="BG32" i="5" s="1"/>
  <c r="BJ32" i="5" s="1"/>
  <c r="BM32" i="5" s="1"/>
  <c r="BP32" i="5" s="1"/>
  <c r="AX32" i="5"/>
  <c r="AR32" i="5"/>
  <c r="AU32" i="5" s="1"/>
  <c r="AO32" i="5"/>
  <c r="W32" i="5"/>
  <c r="Z32" i="5" s="1"/>
  <c r="AC32" i="5" s="1"/>
  <c r="AF32" i="5" s="1"/>
  <c r="AI32" i="5" s="1"/>
  <c r="H32" i="5"/>
  <c r="K32" i="5" s="1"/>
  <c r="N32" i="5" s="1"/>
  <c r="Q32" i="5" s="1"/>
  <c r="T32" i="5" s="1"/>
  <c r="E32" i="5"/>
  <c r="AO31" i="5"/>
  <c r="AR31" i="5" s="1"/>
  <c r="AU31" i="5" s="1"/>
  <c r="AX31" i="5" s="1"/>
  <c r="BA31" i="5" s="1"/>
  <c r="BD31" i="5" s="1"/>
  <c r="BG31" i="5" s="1"/>
  <c r="BJ31" i="5" s="1"/>
  <c r="BM31" i="5" s="1"/>
  <c r="BP31" i="5" s="1"/>
  <c r="N31" i="5"/>
  <c r="Q31" i="5" s="1"/>
  <c r="T31" i="5" s="1"/>
  <c r="W31" i="5" s="1"/>
  <c r="Z31" i="5" s="1"/>
  <c r="AC31" i="5" s="1"/>
  <c r="AF31" i="5" s="1"/>
  <c r="AI31" i="5" s="1"/>
  <c r="H31" i="5"/>
  <c r="K31" i="5" s="1"/>
  <c r="E31" i="5"/>
  <c r="AO30" i="5"/>
  <c r="AR30" i="5" s="1"/>
  <c r="AU30" i="5" s="1"/>
  <c r="AX30" i="5" s="1"/>
  <c r="BA30" i="5" s="1"/>
  <c r="BD30" i="5" s="1"/>
  <c r="BG30" i="5" s="1"/>
  <c r="BJ30" i="5" s="1"/>
  <c r="BM30" i="5" s="1"/>
  <c r="BP30" i="5" s="1"/>
  <c r="AC30" i="5"/>
  <c r="AF30" i="5" s="1"/>
  <c r="AI30" i="5" s="1"/>
  <c r="H30" i="5"/>
  <c r="K30" i="5" s="1"/>
  <c r="N30" i="5" s="1"/>
  <c r="Q30" i="5" s="1"/>
  <c r="T30" i="5" s="1"/>
  <c r="W30" i="5" s="1"/>
  <c r="Z30" i="5" s="1"/>
  <c r="E30" i="5"/>
  <c r="AO29" i="5"/>
  <c r="AR29" i="5" s="1"/>
  <c r="AU29" i="5" s="1"/>
  <c r="AX29" i="5" s="1"/>
  <c r="BA29" i="5" s="1"/>
  <c r="BD29" i="5" s="1"/>
  <c r="BG29" i="5" s="1"/>
  <c r="BJ29" i="5" s="1"/>
  <c r="BM29" i="5" s="1"/>
  <c r="BP29" i="5" s="1"/>
  <c r="W29" i="5"/>
  <c r="Z29" i="5" s="1"/>
  <c r="AC29" i="5" s="1"/>
  <c r="AF29" i="5" s="1"/>
  <c r="AI29" i="5" s="1"/>
  <c r="T29" i="5"/>
  <c r="E29" i="5"/>
  <c r="H29" i="5" s="1"/>
  <c r="K29" i="5" s="1"/>
  <c r="N29" i="5" s="1"/>
  <c r="Q29" i="5" s="1"/>
  <c r="AO28" i="5"/>
  <c r="AR28" i="5" s="1"/>
  <c r="AU28" i="5" s="1"/>
  <c r="AX28" i="5" s="1"/>
  <c r="BA28" i="5" s="1"/>
  <c r="BD28" i="5" s="1"/>
  <c r="BG28" i="5" s="1"/>
  <c r="BJ28" i="5" s="1"/>
  <c r="BM28" i="5" s="1"/>
  <c r="BP28" i="5" s="1"/>
  <c r="E28" i="5"/>
  <c r="H28" i="5" s="1"/>
  <c r="K28" i="5" s="1"/>
  <c r="N28" i="5" s="1"/>
  <c r="Q28" i="5" s="1"/>
  <c r="T28" i="5" s="1"/>
  <c r="W28" i="5" s="1"/>
  <c r="Z28" i="5" s="1"/>
  <c r="AC28" i="5" s="1"/>
  <c r="AF28" i="5" s="1"/>
  <c r="AI28" i="5" s="1"/>
  <c r="BO27" i="5"/>
  <c r="AO27" i="5"/>
  <c r="AR27" i="5" s="1"/>
  <c r="AU27" i="5" s="1"/>
  <c r="AX27" i="5" s="1"/>
  <c r="BA27" i="5" s="1"/>
  <c r="BD27" i="5" s="1"/>
  <c r="BG27" i="5" s="1"/>
  <c r="BJ27" i="5" s="1"/>
  <c r="BM27" i="5" s="1"/>
  <c r="BP27" i="5" s="1"/>
  <c r="E27" i="5"/>
  <c r="H27" i="5" s="1"/>
  <c r="K27" i="5" s="1"/>
  <c r="N27" i="5" s="1"/>
  <c r="Q27" i="5" s="1"/>
  <c r="T27" i="5" s="1"/>
  <c r="W27" i="5" s="1"/>
  <c r="Z27" i="5" s="1"/>
  <c r="AC27" i="5" s="1"/>
  <c r="AF27" i="5" s="1"/>
  <c r="AI27" i="5" s="1"/>
  <c r="BO26" i="5"/>
  <c r="BA26" i="5"/>
  <c r="BD26" i="5" s="1"/>
  <c r="BG26" i="5" s="1"/>
  <c r="BJ26" i="5" s="1"/>
  <c r="BM26" i="5" s="1"/>
  <c r="BP26" i="5" s="1"/>
  <c r="AX26" i="5"/>
  <c r="AR26" i="5"/>
  <c r="AU26" i="5" s="1"/>
  <c r="AO26" i="5"/>
  <c r="H26" i="5"/>
  <c r="K26" i="5" s="1"/>
  <c r="N26" i="5" s="1"/>
  <c r="Q26" i="5" s="1"/>
  <c r="T26" i="5" s="1"/>
  <c r="W26" i="5" s="1"/>
  <c r="Z26" i="5" s="1"/>
  <c r="AC26" i="5" s="1"/>
  <c r="AF26" i="5" s="1"/>
  <c r="AI26" i="5" s="1"/>
  <c r="E26" i="5"/>
  <c r="AO25" i="5"/>
  <c r="AR25" i="5" s="1"/>
  <c r="AU25" i="5" s="1"/>
  <c r="AX25" i="5" s="1"/>
  <c r="BA25" i="5" s="1"/>
  <c r="BD25" i="5" s="1"/>
  <c r="BG25" i="5" s="1"/>
  <c r="BJ25" i="5" s="1"/>
  <c r="BM25" i="5" s="1"/>
  <c r="BP25" i="5" s="1"/>
  <c r="N25" i="5"/>
  <c r="Q25" i="5" s="1"/>
  <c r="T25" i="5" s="1"/>
  <c r="W25" i="5" s="1"/>
  <c r="Z25" i="5" s="1"/>
  <c r="AC25" i="5" s="1"/>
  <c r="AF25" i="5" s="1"/>
  <c r="AI25" i="5" s="1"/>
  <c r="H25" i="5"/>
  <c r="K25" i="5" s="1"/>
  <c r="E25" i="5"/>
  <c r="AO24" i="5"/>
  <c r="AR24" i="5" s="1"/>
  <c r="AU24" i="5" s="1"/>
  <c r="AX24" i="5" s="1"/>
  <c r="BA24" i="5" s="1"/>
  <c r="BD24" i="5" s="1"/>
  <c r="BG24" i="5" s="1"/>
  <c r="BJ24" i="5" s="1"/>
  <c r="BM24" i="5" s="1"/>
  <c r="BP24" i="5" s="1"/>
  <c r="E24" i="5"/>
  <c r="H24" i="5" s="1"/>
  <c r="K24" i="5" s="1"/>
  <c r="N24" i="5" s="1"/>
  <c r="Q24" i="5" s="1"/>
  <c r="T24" i="5" s="1"/>
  <c r="W24" i="5" s="1"/>
  <c r="Z24" i="5" s="1"/>
  <c r="AC24" i="5" s="1"/>
  <c r="AF24" i="5" s="1"/>
  <c r="AI24" i="5" s="1"/>
  <c r="AO23" i="5"/>
  <c r="AR23" i="5" s="1"/>
  <c r="AU23" i="5" s="1"/>
  <c r="AX23" i="5" s="1"/>
  <c r="BA23" i="5" s="1"/>
  <c r="BD23" i="5" s="1"/>
  <c r="BG23" i="5" s="1"/>
  <c r="BJ23" i="5" s="1"/>
  <c r="BM23" i="5" s="1"/>
  <c r="BP23" i="5" s="1"/>
  <c r="E23" i="5"/>
  <c r="H23" i="5" s="1"/>
  <c r="K23" i="5" s="1"/>
  <c r="N23" i="5" s="1"/>
  <c r="Q23" i="5" s="1"/>
  <c r="T23" i="5" s="1"/>
  <c r="W23" i="5" s="1"/>
  <c r="Z23" i="5" s="1"/>
  <c r="AC23" i="5" s="1"/>
  <c r="AF23" i="5" s="1"/>
  <c r="AI23" i="5" s="1"/>
  <c r="AO22" i="5"/>
  <c r="AR22" i="5" s="1"/>
  <c r="AU22" i="5" s="1"/>
  <c r="AX22" i="5" s="1"/>
  <c r="BA22" i="5" s="1"/>
  <c r="BD22" i="5" s="1"/>
  <c r="BG22" i="5" s="1"/>
  <c r="BJ22" i="5" s="1"/>
  <c r="BM22" i="5" s="1"/>
  <c r="BP22" i="5" s="1"/>
  <c r="K22" i="5"/>
  <c r="N22" i="5" s="1"/>
  <c r="Q22" i="5" s="1"/>
  <c r="T22" i="5" s="1"/>
  <c r="W22" i="5" s="1"/>
  <c r="Z22" i="5" s="1"/>
  <c r="AC22" i="5" s="1"/>
  <c r="AF22" i="5" s="1"/>
  <c r="AI22" i="5" s="1"/>
  <c r="E22" i="5"/>
  <c r="H22" i="5" s="1"/>
  <c r="AU21" i="5"/>
  <c r="AX21" i="5" s="1"/>
  <c r="BA21" i="5" s="1"/>
  <c r="BD21" i="5" s="1"/>
  <c r="BG21" i="5" s="1"/>
  <c r="BJ21" i="5" s="1"/>
  <c r="BM21" i="5" s="1"/>
  <c r="BP21" i="5" s="1"/>
  <c r="AR21" i="5"/>
  <c r="AO21" i="5"/>
  <c r="E21" i="5"/>
  <c r="H21" i="5" s="1"/>
  <c r="K21" i="5" s="1"/>
  <c r="N21" i="5" s="1"/>
  <c r="Q21" i="5" s="1"/>
  <c r="T21" i="5" s="1"/>
  <c r="W21" i="5" s="1"/>
  <c r="Z21" i="5" s="1"/>
  <c r="AC21" i="5" s="1"/>
  <c r="AF21" i="5" s="1"/>
  <c r="AI21" i="5" s="1"/>
  <c r="AR20" i="5"/>
  <c r="AU20" i="5" s="1"/>
  <c r="AX20" i="5" s="1"/>
  <c r="BA20" i="5" s="1"/>
  <c r="BD20" i="5" s="1"/>
  <c r="BG20" i="5" s="1"/>
  <c r="BJ20" i="5" s="1"/>
  <c r="BM20" i="5" s="1"/>
  <c r="BP20" i="5" s="1"/>
  <c r="AO20" i="5"/>
  <c r="K20" i="5"/>
  <c r="N20" i="5" s="1"/>
  <c r="Q20" i="5" s="1"/>
  <c r="T20" i="5" s="1"/>
  <c r="W20" i="5" s="1"/>
  <c r="Z20" i="5" s="1"/>
  <c r="AC20" i="5" s="1"/>
  <c r="AF20" i="5" s="1"/>
  <c r="AI20" i="5" s="1"/>
  <c r="H20" i="5"/>
  <c r="E20" i="5"/>
  <c r="BO19" i="5"/>
  <c r="AO19" i="5"/>
  <c r="AR19" i="5" s="1"/>
  <c r="AU19" i="5" s="1"/>
  <c r="AX19" i="5" s="1"/>
  <c r="BA19" i="5" s="1"/>
  <c r="BD19" i="5" s="1"/>
  <c r="BG19" i="5" s="1"/>
  <c r="BJ19" i="5" s="1"/>
  <c r="BM19" i="5" s="1"/>
  <c r="BP19" i="5" s="1"/>
  <c r="E19" i="5"/>
  <c r="H19" i="5" s="1"/>
  <c r="K19" i="5" s="1"/>
  <c r="N19" i="5" s="1"/>
  <c r="Q19" i="5" s="1"/>
  <c r="T19" i="5" s="1"/>
  <c r="W19" i="5" s="1"/>
  <c r="Z19" i="5" s="1"/>
  <c r="AC19" i="5" s="1"/>
  <c r="AF19" i="5" s="1"/>
  <c r="AI19" i="5" s="1"/>
  <c r="BO18" i="5"/>
  <c r="BG18" i="5"/>
  <c r="BJ18" i="5" s="1"/>
  <c r="BM18" i="5" s="1"/>
  <c r="BP18" i="5" s="1"/>
  <c r="BD18" i="5"/>
  <c r="AO18" i="5"/>
  <c r="AR18" i="5" s="1"/>
  <c r="AU18" i="5" s="1"/>
  <c r="AX18" i="5" s="1"/>
  <c r="BA18" i="5" s="1"/>
  <c r="E18" i="5"/>
  <c r="H18" i="5" s="1"/>
  <c r="K18" i="5" s="1"/>
  <c r="N18" i="5" s="1"/>
  <c r="Q18" i="5" s="1"/>
  <c r="T18" i="5" s="1"/>
  <c r="W18" i="5" s="1"/>
  <c r="Z18" i="5" s="1"/>
  <c r="AC18" i="5" s="1"/>
  <c r="AF18" i="5" s="1"/>
  <c r="AI18" i="5" s="1"/>
  <c r="AO17" i="5"/>
  <c r="AR17" i="5" s="1"/>
  <c r="AU17" i="5" s="1"/>
  <c r="AX17" i="5" s="1"/>
  <c r="BA17" i="5" s="1"/>
  <c r="BD17" i="5" s="1"/>
  <c r="BG17" i="5" s="1"/>
  <c r="BJ17" i="5" s="1"/>
  <c r="BM17" i="5" s="1"/>
  <c r="BP17" i="5" s="1"/>
  <c r="E17" i="5"/>
  <c r="H17" i="5" s="1"/>
  <c r="K17" i="5" s="1"/>
  <c r="N17" i="5" s="1"/>
  <c r="Q17" i="5" s="1"/>
  <c r="T17" i="5" s="1"/>
  <c r="W17" i="5" s="1"/>
  <c r="Z17" i="5" s="1"/>
  <c r="AC17" i="5" s="1"/>
  <c r="AF17" i="5" s="1"/>
  <c r="AI17" i="5" s="1"/>
  <c r="BO16" i="5"/>
  <c r="AR16" i="5"/>
  <c r="AU16" i="5" s="1"/>
  <c r="AX16" i="5" s="1"/>
  <c r="BA16" i="5" s="1"/>
  <c r="BD16" i="5" s="1"/>
  <c r="BG16" i="5" s="1"/>
  <c r="BJ16" i="5" s="1"/>
  <c r="BM16" i="5" s="1"/>
  <c r="BP16" i="5" s="1"/>
  <c r="AO16" i="5"/>
  <c r="N16" i="5"/>
  <c r="Q16" i="5" s="1"/>
  <c r="T16" i="5" s="1"/>
  <c r="W16" i="5" s="1"/>
  <c r="Z16" i="5" s="1"/>
  <c r="AC16" i="5" s="1"/>
  <c r="AF16" i="5" s="1"/>
  <c r="AI16" i="5" s="1"/>
  <c r="K16" i="5"/>
  <c r="H16" i="5"/>
  <c r="E16" i="5"/>
  <c r="AO15" i="5"/>
  <c r="AR15" i="5" s="1"/>
  <c r="AU15" i="5" s="1"/>
  <c r="AX15" i="5" s="1"/>
  <c r="BA15" i="5" s="1"/>
  <c r="BD15" i="5" s="1"/>
  <c r="BG15" i="5" s="1"/>
  <c r="BJ15" i="5" s="1"/>
  <c r="BM15" i="5" s="1"/>
  <c r="BP15" i="5" s="1"/>
  <c r="E15" i="5"/>
  <c r="H15" i="5" s="1"/>
  <c r="K15" i="5" s="1"/>
  <c r="N15" i="5" s="1"/>
  <c r="Q15" i="5" s="1"/>
  <c r="T15" i="5" s="1"/>
  <c r="W15" i="5" s="1"/>
  <c r="Z15" i="5" s="1"/>
  <c r="AC15" i="5" s="1"/>
  <c r="AF15" i="5" s="1"/>
  <c r="AI15" i="5" s="1"/>
  <c r="AU14" i="5"/>
  <c r="AX14" i="5" s="1"/>
  <c r="BA14" i="5" s="1"/>
  <c r="BD14" i="5" s="1"/>
  <c r="BG14" i="5" s="1"/>
  <c r="BJ14" i="5" s="1"/>
  <c r="BM14" i="5" s="1"/>
  <c r="BP14" i="5" s="1"/>
  <c r="AR14" i="5"/>
  <c r="AO14" i="5"/>
  <c r="T14" i="5"/>
  <c r="W14" i="5" s="1"/>
  <c r="Z14" i="5" s="1"/>
  <c r="AC14" i="5" s="1"/>
  <c r="AF14" i="5" s="1"/>
  <c r="AI14" i="5" s="1"/>
  <c r="E14" i="5"/>
  <c r="H14" i="5" s="1"/>
  <c r="K14" i="5" s="1"/>
  <c r="N14" i="5" s="1"/>
  <c r="Q14" i="5" s="1"/>
  <c r="AO13" i="5"/>
  <c r="AR13" i="5" s="1"/>
  <c r="AU13" i="5" s="1"/>
  <c r="AX13" i="5" s="1"/>
  <c r="BA13" i="5" s="1"/>
  <c r="BD13" i="5" s="1"/>
  <c r="BG13" i="5" s="1"/>
  <c r="BJ13" i="5" s="1"/>
  <c r="BM13" i="5" s="1"/>
  <c r="BP13" i="5" s="1"/>
  <c r="N13" i="5"/>
  <c r="Q13" i="5" s="1"/>
  <c r="T13" i="5" s="1"/>
  <c r="W13" i="5" s="1"/>
  <c r="Z13" i="5" s="1"/>
  <c r="AC13" i="5" s="1"/>
  <c r="AF13" i="5" s="1"/>
  <c r="AI13" i="5" s="1"/>
  <c r="K13" i="5"/>
  <c r="H13" i="5"/>
  <c r="E13" i="5"/>
  <c r="BD12" i="5"/>
  <c r="BG12" i="5" s="1"/>
  <c r="BJ12" i="5" s="1"/>
  <c r="BM12" i="5" s="1"/>
  <c r="BP12" i="5" s="1"/>
  <c r="BA12" i="5"/>
  <c r="AX12" i="5"/>
  <c r="AU12" i="5"/>
  <c r="AR12" i="5"/>
  <c r="AO12" i="5"/>
  <c r="Z12" i="5"/>
  <c r="AC12" i="5" s="1"/>
  <c r="AF12" i="5" s="1"/>
  <c r="AI12" i="5" s="1"/>
  <c r="K12" i="5"/>
  <c r="N12" i="5" s="1"/>
  <c r="Q12" i="5" s="1"/>
  <c r="T12" i="5" s="1"/>
  <c r="W12" i="5" s="1"/>
  <c r="E12" i="5"/>
  <c r="H12" i="5" s="1"/>
  <c r="AR11" i="5"/>
  <c r="AU11" i="5" s="1"/>
  <c r="AX11" i="5" s="1"/>
  <c r="BA11" i="5" s="1"/>
  <c r="BD11" i="5" s="1"/>
  <c r="BG11" i="5" s="1"/>
  <c r="BJ11" i="5" s="1"/>
  <c r="BM11" i="5" s="1"/>
  <c r="BP11" i="5" s="1"/>
  <c r="AO11" i="5"/>
  <c r="Z11" i="5"/>
  <c r="AC11" i="5" s="1"/>
  <c r="AF11" i="5" s="1"/>
  <c r="AI11" i="5" s="1"/>
  <c r="T11" i="5"/>
  <c r="W11" i="5" s="1"/>
  <c r="Q11" i="5"/>
  <c r="N11" i="5"/>
  <c r="K11" i="5"/>
  <c r="H11" i="5"/>
  <c r="E11" i="5"/>
  <c r="BJ10" i="5"/>
  <c r="BM10" i="5" s="1"/>
  <c r="BP10" i="5" s="1"/>
  <c r="BG10" i="5"/>
  <c r="AR10" i="5"/>
  <c r="AU10" i="5" s="1"/>
  <c r="AX10" i="5" s="1"/>
  <c r="BA10" i="5" s="1"/>
  <c r="BD10" i="5" s="1"/>
  <c r="AO10" i="5"/>
  <c r="H10" i="5"/>
  <c r="K10" i="5" s="1"/>
  <c r="N10" i="5" s="1"/>
  <c r="Q10" i="5" s="1"/>
  <c r="T10" i="5" s="1"/>
  <c r="W10" i="5" s="1"/>
  <c r="Z10" i="5" s="1"/>
  <c r="AC10" i="5" s="1"/>
  <c r="AF10" i="5" s="1"/>
  <c r="AI10" i="5" s="1"/>
  <c r="E10" i="5"/>
  <c r="BA9" i="5"/>
  <c r="BD9" i="5" s="1"/>
  <c r="BG9" i="5" s="1"/>
  <c r="BJ9" i="5" s="1"/>
  <c r="BM9" i="5" s="1"/>
  <c r="BP9" i="5" s="1"/>
  <c r="AX9" i="5"/>
  <c r="AU9" i="5"/>
  <c r="AR9" i="5"/>
  <c r="AO9" i="5"/>
  <c r="H9" i="5"/>
  <c r="K9" i="5" s="1"/>
  <c r="N9" i="5" s="1"/>
  <c r="Q9" i="5" s="1"/>
  <c r="T9" i="5" s="1"/>
  <c r="W9" i="5" s="1"/>
  <c r="Z9" i="5" s="1"/>
  <c r="AC9" i="5" s="1"/>
  <c r="AF9" i="5" s="1"/>
  <c r="AI9" i="5" s="1"/>
  <c r="E9" i="5"/>
  <c r="AR8" i="5"/>
  <c r="AU8" i="5" s="1"/>
  <c r="AX8" i="5" s="1"/>
  <c r="BA8" i="5" s="1"/>
  <c r="BD8" i="5" s="1"/>
  <c r="BG8" i="5" s="1"/>
  <c r="BJ8" i="5" s="1"/>
  <c r="BM8" i="5" s="1"/>
  <c r="BP8" i="5" s="1"/>
  <c r="AO8" i="5"/>
  <c r="Q8" i="5"/>
  <c r="T8" i="5" s="1"/>
  <c r="W8" i="5" s="1"/>
  <c r="Z8" i="5" s="1"/>
  <c r="AC8" i="5" s="1"/>
  <c r="AF8" i="5" s="1"/>
  <c r="AI8" i="5" s="1"/>
  <c r="N8" i="5"/>
  <c r="K8" i="5"/>
  <c r="H8" i="5"/>
  <c r="E8" i="5"/>
  <c r="AO7" i="5"/>
  <c r="AR7" i="5" s="1"/>
  <c r="AU7" i="5" s="1"/>
  <c r="AX7" i="5" s="1"/>
  <c r="BA7" i="5" s="1"/>
  <c r="BD7" i="5" s="1"/>
  <c r="BG7" i="5" s="1"/>
  <c r="BJ7" i="5" s="1"/>
  <c r="BM7" i="5" s="1"/>
  <c r="BP7" i="5" s="1"/>
  <c r="H7" i="5"/>
  <c r="K7" i="5" s="1"/>
  <c r="N7" i="5" s="1"/>
  <c r="Q7" i="5" s="1"/>
  <c r="T7" i="5" s="1"/>
  <c r="W7" i="5" s="1"/>
  <c r="Z7" i="5" s="1"/>
  <c r="AC7" i="5" s="1"/>
  <c r="AF7" i="5" s="1"/>
  <c r="AI7" i="5" s="1"/>
  <c r="E7" i="5"/>
  <c r="BA6" i="5"/>
  <c r="BD6" i="5" s="1"/>
  <c r="BG6" i="5" s="1"/>
  <c r="BJ6" i="5" s="1"/>
  <c r="BM6" i="5" s="1"/>
  <c r="BP6" i="5" s="1"/>
  <c r="AX6" i="5"/>
  <c r="AU6" i="5"/>
  <c r="AR6" i="5"/>
  <c r="AO6" i="5"/>
  <c r="T6" i="5"/>
  <c r="W6" i="5" s="1"/>
  <c r="Z6" i="5" s="1"/>
  <c r="AC6" i="5" s="1"/>
  <c r="AF6" i="5" s="1"/>
  <c r="AI6" i="5" s="1"/>
  <c r="E6" i="5"/>
  <c r="H6" i="5" s="1"/>
  <c r="K6" i="5" s="1"/>
  <c r="N6" i="5" s="1"/>
  <c r="Q6" i="5" s="1"/>
  <c r="AU5" i="5"/>
  <c r="AX5" i="5" s="1"/>
  <c r="BA5" i="5" s="1"/>
  <c r="BD5" i="5" s="1"/>
  <c r="BG5" i="5" s="1"/>
  <c r="BJ5" i="5" s="1"/>
  <c r="BM5" i="5" s="1"/>
  <c r="BP5" i="5" s="1"/>
  <c r="AR5" i="5"/>
  <c r="AO5" i="5"/>
  <c r="K5" i="5"/>
  <c r="N5" i="5" s="1"/>
  <c r="Q5" i="5" s="1"/>
  <c r="T5" i="5" s="1"/>
  <c r="W5" i="5" s="1"/>
  <c r="Z5" i="5" s="1"/>
  <c r="AC5" i="5" s="1"/>
  <c r="AF5" i="5" s="1"/>
  <c r="AI5" i="5" s="1"/>
  <c r="H5" i="5"/>
  <c r="E5" i="5"/>
  <c r="BO4" i="5"/>
  <c r="AO4" i="5"/>
  <c r="AR4" i="5" s="1"/>
  <c r="AU4" i="5" s="1"/>
  <c r="AX4" i="5" s="1"/>
  <c r="BA4" i="5" s="1"/>
  <c r="BD4" i="5" s="1"/>
  <c r="BG4" i="5" s="1"/>
  <c r="BJ4" i="5" s="1"/>
  <c r="BM4" i="5" s="1"/>
  <c r="BP4" i="5" s="1"/>
  <c r="E4" i="5"/>
  <c r="H4" i="5" s="1"/>
  <c r="K4" i="5" s="1"/>
  <c r="N4" i="5" s="1"/>
  <c r="Q4" i="5" s="1"/>
  <c r="T4" i="5" s="1"/>
  <c r="W4" i="5" s="1"/>
  <c r="Z4" i="5" s="1"/>
  <c r="AC4" i="5" s="1"/>
  <c r="AF4" i="5" s="1"/>
  <c r="AI4" i="5" s="1"/>
  <c r="BA3" i="5"/>
  <c r="BD3" i="5" s="1"/>
  <c r="BG3" i="5" s="1"/>
  <c r="BJ3" i="5" s="1"/>
  <c r="BM3" i="5" s="1"/>
  <c r="BP3" i="5" s="1"/>
  <c r="AX3" i="5"/>
  <c r="AU3" i="5"/>
  <c r="AR3" i="5"/>
  <c r="AO3" i="5"/>
  <c r="T3" i="5"/>
  <c r="W3" i="5" s="1"/>
  <c r="Z3" i="5" s="1"/>
  <c r="AC3" i="5" s="1"/>
  <c r="AF3" i="5" s="1"/>
  <c r="AI3" i="5" s="1"/>
  <c r="E3" i="5"/>
  <c r="H3" i="5" s="1"/>
  <c r="K3" i="5" s="1"/>
  <c r="N3" i="5" s="1"/>
  <c r="Q3" i="5" s="1"/>
  <c r="F37" i="6"/>
  <c r="G37" i="6" s="1"/>
  <c r="F36" i="6"/>
  <c r="F35" i="6"/>
  <c r="F34" i="6"/>
  <c r="G34" i="6" s="1"/>
  <c r="F33" i="6"/>
  <c r="F31" i="6"/>
  <c r="F32" i="6"/>
  <c r="F30" i="6"/>
  <c r="F29" i="6"/>
  <c r="F28" i="6"/>
  <c r="F26" i="6"/>
  <c r="F27" i="6"/>
  <c r="F25" i="6"/>
  <c r="F24" i="6"/>
  <c r="F19" i="6"/>
  <c r="F20" i="6"/>
  <c r="F23" i="6"/>
  <c r="F21" i="6"/>
  <c r="F22" i="6"/>
  <c r="F18" i="6"/>
  <c r="F17" i="6"/>
  <c r="F16" i="6"/>
  <c r="F15" i="6"/>
  <c r="F12" i="6"/>
  <c r="F14" i="6"/>
  <c r="F13" i="6"/>
  <c r="F10" i="6"/>
  <c r="F8" i="6"/>
  <c r="F9" i="6"/>
  <c r="F11" i="6"/>
  <c r="F7" i="6"/>
  <c r="F6" i="6"/>
  <c r="F4" i="6"/>
  <c r="F5" i="6"/>
  <c r="F3" i="6"/>
  <c r="F2" i="6"/>
  <c r="C38" i="4"/>
  <c r="BO37" i="5" l="1"/>
  <c r="G36" i="6"/>
  <c r="G30" i="6"/>
  <c r="G32" i="6"/>
  <c r="G35" i="6"/>
  <c r="G25" i="6"/>
  <c r="G24" i="6"/>
  <c r="G29" i="6"/>
  <c r="G31" i="6"/>
  <c r="G26" i="6"/>
  <c r="G14" i="6"/>
  <c r="G33" i="6"/>
  <c r="G20" i="6"/>
  <c r="G18" i="6"/>
  <c r="G27" i="6"/>
  <c r="G28" i="6"/>
  <c r="G15" i="6"/>
  <c r="G16" i="6"/>
  <c r="G11" i="6"/>
  <c r="G7" i="6"/>
  <c r="G9" i="6"/>
  <c r="G21" i="6"/>
  <c r="G22" i="6"/>
  <c r="G23" i="6"/>
  <c r="G10" i="6"/>
  <c r="G17" i="6"/>
  <c r="G19" i="6"/>
  <c r="G13" i="6"/>
  <c r="G8" i="6"/>
  <c r="G12" i="6"/>
  <c r="G4" i="6"/>
  <c r="G5" i="6"/>
  <c r="G6" i="6"/>
  <c r="G3" i="6"/>
  <c r="H3" i="6" s="1"/>
  <c r="C38" i="6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</calcChain>
</file>

<file path=xl/sharedStrings.xml><?xml version="1.0" encoding="utf-8"?>
<sst xmlns="http://schemas.openxmlformats.org/spreadsheetml/2006/main" count="235" uniqueCount="88">
  <si>
    <t>Victoires</t>
  </si>
  <si>
    <t>Total Kills</t>
  </si>
  <si>
    <t>Général</t>
  </si>
  <si>
    <t>Ecart / n+1</t>
  </si>
  <si>
    <t>Ecart / 1er</t>
  </si>
  <si>
    <t>Nicole</t>
  </si>
  <si>
    <t>Kavish</t>
  </si>
  <si>
    <t>Michel</t>
  </si>
  <si>
    <t>Jésus</t>
  </si>
  <si>
    <t>Mehdi</t>
  </si>
  <si>
    <t>Karine</t>
  </si>
  <si>
    <t>Alban</t>
  </si>
  <si>
    <t>Yann</t>
  </si>
  <si>
    <t>Olivia</t>
  </si>
  <si>
    <t>Roger</t>
  </si>
  <si>
    <t>Pamela</t>
  </si>
  <si>
    <t>STACK initial</t>
  </si>
  <si>
    <t>STACK engagé</t>
  </si>
  <si>
    <t>STACK final soirée</t>
  </si>
  <si>
    <t>STACK total post soirée</t>
  </si>
  <si>
    <t>Thomas</t>
  </si>
  <si>
    <t>Sébastien</t>
  </si>
  <si>
    <t>Olivier</t>
  </si>
  <si>
    <t>Pierre</t>
  </si>
  <si>
    <t>Florian</t>
  </si>
  <si>
    <t>Karim</t>
  </si>
  <si>
    <t>Ludovic</t>
  </si>
  <si>
    <t>Points</t>
  </si>
  <si>
    <t>Kills</t>
  </si>
  <si>
    <t>Jaime</t>
  </si>
  <si>
    <t>Emmanuel</t>
  </si>
  <si>
    <t>Yannis</t>
  </si>
  <si>
    <t>Marie</t>
  </si>
  <si>
    <t>Cash Game 2023 / 2024</t>
  </si>
  <si>
    <t>Eric</t>
  </si>
  <si>
    <t>Alex</t>
  </si>
  <si>
    <t>Jean-Luc</t>
  </si>
  <si>
    <t>Gérald</t>
  </si>
  <si>
    <t>Arno</t>
  </si>
  <si>
    <t>Guillaume</t>
  </si>
  <si>
    <t>Vincent</t>
  </si>
  <si>
    <t>Gilles</t>
  </si>
  <si>
    <t>DJ Stéph</t>
  </si>
  <si>
    <t>Stefou</t>
  </si>
  <si>
    <t>Stéfou</t>
  </si>
  <si>
    <t>Absences</t>
  </si>
  <si>
    <t>Sylvie</t>
  </si>
  <si>
    <t>Jackpot 1425</t>
  </si>
  <si>
    <t>Khalid</t>
  </si>
  <si>
    <t>Flavien</t>
  </si>
  <si>
    <t>Stéphane</t>
  </si>
  <si>
    <t>Claire</t>
  </si>
  <si>
    <t>Absence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</si>
  <si>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</si>
  <si>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</si>
  <si>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</si>
  <si>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</si>
  <si>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</si>
  <si>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</si>
  <si>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</si>
  <si>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</si>
  <si>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</si>
  <si>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</si>
  <si>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</si>
  <si>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</si>
  <si>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</si>
  <si>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</si>
  <si>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</si>
  <si>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</si>
  <si>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</si>
  <si>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</si>
  <si>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</si>
  <si>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</si>
  <si>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</si>
  <si>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</si>
  <si>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</si>
  <si>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</si>
  <si>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</si>
  <si>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</si>
  <si>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</si>
  <si>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</si>
  <si>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</si>
  <si>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</si>
  <si>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</si>
  <si>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</si>
  <si>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GP "ETE" VDAPOKER92 2023 _ 2024</t>
  </si>
  <si>
    <t>20K_15min</t>
  </si>
  <si>
    <r>
      <rPr>
        <sz val="20"/>
        <color theme="0"/>
        <rFont val="Calibri"/>
        <family val="2"/>
        <scheme val="minor"/>
      </rPr>
      <t>03/05/2024</t>
    </r>
    <r>
      <rPr>
        <sz val="20"/>
        <color theme="1"/>
        <rFont val="Calibri"/>
        <family val="2"/>
        <scheme val="minor"/>
      </rPr>
      <t xml:space="preserve">
</t>
    </r>
    <r>
      <rPr>
        <b/>
        <sz val="20"/>
        <color rgb="FFFF0000"/>
        <rFont val="Calibri"/>
        <family val="2"/>
        <scheme val="minor"/>
      </rPr>
      <t>MTT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</si>
</sst>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</font>
    <font>
      <sz val="16"/>
      <color rgb="FF000000"/>
      <name val="Calibri"/>
      <family val="2"/>
    </font>
    <font>
      <b/>
      <sz val="22"/>
      <color rgb="FF000000"/>
      <name val="Calibri"/>
      <family val="2"/>
    </font>
    <font>
      <sz val="20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FFFFFF"/>
      <name val="Calibri"/>
      <family val="2"/>
    </font>
    <font>
      <b/>
      <sz val="14"/>
      <color rgb="FF000000"/>
      <name val="Calibri"/>
      <family val="2"/>
    </font>
    <font>
      <sz val="12"/>
      <color theme="1"/>
      <name val="Calibri"/>
      <family val="2"/>
      <charset val="204"/>
    </font>
    <font>
      <b/>
      <sz val="14"/>
      <color rgb="FFFFFFFF"/>
      <name val="Calibri"/>
      <family val="2"/>
    </font>
    <font>
      <b/>
      <sz val="28"/>
      <color theme="1"/>
      <name val="Calibri"/>
      <family val="2"/>
      <scheme val="minor"/>
    </font>
    <font>
      <sz val="20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charset val="204"/>
      <scheme val="minor"/>
    </font>
    <font>
      <sz val="20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FFFFFF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rgb="FF000000"/>
      <name val="Calibri"/>
      <family val="2"/>
    </font>
    <font>
      <sz val="20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009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BBA5F3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7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" fontId="7" fillId="6" borderId="13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1" fontId="8" fillId="7" borderId="7" xfId="0" applyNumberFormat="1" applyFont="1" applyFill="1" applyBorder="1" applyAlignment="1">
      <alignment horizontal="center" vertical="center"/>
    </xf>
    <xf numFmtId="1" fontId="8" fillId="7" borderId="8" xfId="0" applyNumberFormat="1" applyFont="1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 vertical="center"/>
    </xf>
    <xf numFmtId="1" fontId="8" fillId="7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1" fontId="6" fillId="12" borderId="22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1" fontId="18" fillId="8" borderId="20" xfId="0" applyNumberFormat="1" applyFont="1" applyFill="1" applyBorder="1" applyAlignment="1">
      <alignment horizontal="center" vertical="center"/>
    </xf>
    <xf numFmtId="1" fontId="18" fillId="13" borderId="20" xfId="0" applyNumberFormat="1" applyFont="1" applyFill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1" fontId="5" fillId="0" borderId="7" xfId="1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18" fillId="13" borderId="18" xfId="0" applyNumberFormat="1" applyFont="1" applyFill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18" fillId="8" borderId="18" xfId="0" applyNumberFormat="1" applyFont="1" applyFill="1" applyBorder="1" applyAlignment="1">
      <alignment horizontal="center" vertical="center"/>
    </xf>
    <xf numFmtId="1" fontId="18" fillId="13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" fontId="18" fillId="13" borderId="28" xfId="0" applyNumberFormat="1" applyFont="1" applyFill="1" applyBorder="1" applyAlignment="1">
      <alignment horizontal="center" vertical="center"/>
    </xf>
    <xf numFmtId="1" fontId="18" fillId="13" borderId="19" xfId="0" applyNumberFormat="1" applyFont="1" applyFill="1" applyBorder="1" applyAlignment="1">
      <alignment horizontal="center" vertical="center"/>
    </xf>
    <xf numFmtId="1" fontId="18" fillId="13" borderId="9" xfId="0" applyNumberFormat="1" applyFont="1" applyFill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13" borderId="31" xfId="0" applyNumberFormat="1" applyFont="1" applyFill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18" fillId="13" borderId="34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1" fontId="18" fillId="10" borderId="23" xfId="0" applyNumberFormat="1" applyFont="1" applyFill="1" applyBorder="1" applyAlignment="1">
      <alignment horizontal="center" vertical="center"/>
    </xf>
    <xf numFmtId="1" fontId="18" fillId="10" borderId="18" xfId="0" applyNumberFormat="1" applyFont="1" applyFill="1" applyBorder="1" applyAlignment="1">
      <alignment horizontal="center" vertical="center"/>
    </xf>
    <xf numFmtId="1" fontId="18" fillId="10" borderId="2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5" fillId="13" borderId="9" xfId="1" applyNumberFormat="1" applyFont="1" applyFill="1" applyBorder="1" applyAlignment="1">
      <alignment horizontal="center" vertical="center"/>
    </xf>
    <xf numFmtId="1" fontId="5" fillId="13" borderId="11" xfId="1" applyNumberFormat="1" applyFont="1" applyFill="1" applyBorder="1" applyAlignment="1">
      <alignment horizontal="center" vertical="center"/>
    </xf>
    <xf numFmtId="14" fontId="8" fillId="4" borderId="2" xfId="0" applyNumberFormat="1" applyFont="1" applyFill="1" applyBorder="1" applyAlignment="1">
      <alignment vertical="center"/>
    </xf>
    <xf numFmtId="14" fontId="8" fillId="4" borderId="6" xfId="0" applyNumberFormat="1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" fontId="5" fillId="8" borderId="19" xfId="1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0" fontId="6" fillId="4" borderId="10" xfId="0" quotePrefix="1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1" fontId="5" fillId="8" borderId="9" xfId="1" applyNumberFormat="1" applyFont="1" applyFill="1" applyBorder="1" applyAlignment="1">
      <alignment horizontal="center" vertical="center"/>
    </xf>
    <xf numFmtId="1" fontId="18" fillId="13" borderId="23" xfId="0" applyNumberFormat="1" applyFont="1" applyFill="1" applyBorder="1" applyAlignment="1">
      <alignment horizontal="center" vertical="center"/>
    </xf>
    <xf numFmtId="1" fontId="5" fillId="8" borderId="24" xfId="1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 vertical="center"/>
    </xf>
    <xf numFmtId="14" fontId="25" fillId="20" borderId="16" xfId="0" applyNumberFormat="1" applyFont="1" applyFill="1" applyBorder="1" applyAlignment="1">
      <alignment horizontal="center" vertical="center" wrapText="1"/>
    </xf>
    <xf numFmtId="1" fontId="5" fillId="8" borderId="19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14" fontId="9" fillId="3" borderId="6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1" fontId="5" fillId="13" borderId="28" xfId="1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21" borderId="18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</cellXfs>
  <cellStyles count="2">
    <cellStyle name="Normal" xfId="0" builtinId="0"/>
    <cellStyle name="Normal 2" xfId="1" xr:uid="{47FD4B08-F66D-4490-BE40-87BFB5A3189C}"/>
  </cellStyles>
  <dxfs count="0"/>
  <tableStyles count="0" defaultTableStyle="TableStyleMedium2" defaultPivotStyle="PivotStyleLight16"/>
  <colors>
    <mruColors>
      <color rgb="FFBBA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30E6B-AEAA-46C0-8D3B-A86D5196897A}">
  <sheetPr>
    <pageSetUpPr fitToPage="1"/>
  </sheetPr>
  <dimension ref="A1:K38"/>
  <sheetViews>
    <sheetView tabSelected="1" zoomScale="70" zoomScaleNormal="70" zoomScalePageLayoutView="60" workbookViewId="0">
      <pane xSplit="8" topLeftCell="I1" activePane="topRight" state="frozenSplit"/>
      <selection pane="topRight" sqref="A1:H1"/>
    </sheetView>
  </sheetViews>
  <sheetFormatPr baseColWidth="10" defaultColWidth="5.125" defaultRowHeight="28.5" x14ac:dyDescent="0.25"/>
  <cols>
    <col min="1" max="1" width="5.125" style="1" bestFit="1" customWidth="1"/>
    <col min="2" max="2" width="16.25" style="3" bestFit="1" customWidth="1"/>
    <col min="3" max="3" width="13.625" style="4" bestFit="1" customWidth="1"/>
    <col min="4" max="4" width="14.625" style="4" bestFit="1" customWidth="1"/>
    <col min="5" max="5" width="15.125" style="4" bestFit="1" customWidth="1"/>
    <col min="6" max="6" width="14.125" style="5" bestFit="1" customWidth="1"/>
    <col min="7" max="7" width="13.875" style="6" bestFit="1" customWidth="1"/>
    <col min="8" max="8" width="13.625" style="6" bestFit="1" customWidth="1"/>
    <col min="9" max="9" width="18.375" style="1" bestFit="1" customWidth="1"/>
    <col min="10" max="10" width="10.375" style="1" bestFit="1" customWidth="1"/>
    <col min="11" max="11" width="7.625" style="1" bestFit="1" customWidth="1"/>
    <col min="12" max="16384" width="5.125" style="1"/>
  </cols>
  <sheetData>
    <row r="1" spans="1:11" ht="36.75" thickBot="1" x14ac:dyDescent="0.3">
      <c r="A1" s="107" t="s">
        <v>85</v>
      </c>
      <c r="B1" s="108"/>
      <c r="C1" s="108"/>
      <c r="D1" s="108"/>
      <c r="E1" s="108"/>
      <c r="F1" s="108"/>
      <c r="G1" s="108"/>
      <c r="H1" s="109"/>
      <c r="I1" s="20" t="s">
        <v>86</v>
      </c>
      <c r="J1" s="20"/>
      <c r="K1" s="20"/>
    </row>
    <row r="2" spans="1:11" s="2" customFormat="1" ht="53.25" customHeight="1" thickBot="1" x14ac:dyDescent="0.3">
      <c r="A2" s="81"/>
      <c r="B2" s="82"/>
      <c r="C2" s="83" t="s">
        <v>0</v>
      </c>
      <c r="D2" s="84" t="s">
        <v>45</v>
      </c>
      <c r="E2" s="85" t="s">
        <v>1</v>
      </c>
      <c r="F2" s="86" t="s">
        <v>2</v>
      </c>
      <c r="G2" s="87" t="s">
        <v>3</v>
      </c>
      <c r="H2" s="87" t="s">
        <v>4</v>
      </c>
      <c r="I2" s="105" t="s">
        <v>87</v>
      </c>
      <c r="J2" s="78" t="s">
        <v>27</v>
      </c>
      <c r="K2" s="99" t="s">
        <v>28</v>
      </c>
    </row>
    <row r="3" spans="1:11" s="2" customFormat="1" ht="29.25" thickBot="1" x14ac:dyDescent="0.3">
      <c r="A3" s="22">
        <v>1</v>
      </c>
      <c r="B3" s="7" t="s">
        <v>24</v>
      </c>
      <c r="C3" s="17"/>
      <c r="D3" s="8"/>
      <c r="E3" s="21">
        <v>12</v>
      </c>
      <c r="F3" s="9">
        <v>1230</v>
      </c>
      <c r="G3" s="23"/>
      <c r="H3" s="24"/>
      <c r="I3" s="117">
        <v>5</v>
      </c>
      <c r="J3" s="31">
        <v>110</v>
      </c>
      <c r="K3" s="118">
        <v>1</v>
      </c>
    </row>
    <row r="4" spans="1:11" s="2" customFormat="1" ht="29.25" thickBot="1" x14ac:dyDescent="0.3">
      <c r="A4" s="22">
        <v>2</v>
      </c>
      <c r="B4" s="7" t="s">
        <v>11</v>
      </c>
      <c r="C4" s="12">
        <v>3</v>
      </c>
      <c r="D4" s="10"/>
      <c r="E4" s="21">
        <v>35</v>
      </c>
      <c r="F4" s="9">
        <v>970</v>
      </c>
      <c r="G4" s="25">
        <v>-260</v>
      </c>
      <c r="H4" s="26">
        <v>-260</v>
      </c>
      <c r="I4" s="117">
        <v>21</v>
      </c>
      <c r="J4" s="31">
        <v>0</v>
      </c>
      <c r="K4" s="119"/>
    </row>
    <row r="5" spans="1:11" s="2" customFormat="1" ht="29.25" thickBot="1" x14ac:dyDescent="0.3">
      <c r="A5" s="22">
        <v>3</v>
      </c>
      <c r="B5" s="7" t="s">
        <v>43</v>
      </c>
      <c r="C5" s="12">
        <v>2</v>
      </c>
      <c r="D5" s="10"/>
      <c r="E5" s="21">
        <v>10</v>
      </c>
      <c r="F5" s="9">
        <v>970</v>
      </c>
      <c r="G5" s="25">
        <v>0</v>
      </c>
      <c r="H5" s="26">
        <v>-260</v>
      </c>
      <c r="I5" s="117">
        <v>15</v>
      </c>
      <c r="J5" s="39">
        <v>10</v>
      </c>
      <c r="K5" s="119"/>
    </row>
    <row r="6" spans="1:11" s="2" customFormat="1" ht="29.25" thickBot="1" x14ac:dyDescent="0.3">
      <c r="A6" s="22">
        <v>4</v>
      </c>
      <c r="B6" s="7" t="s">
        <v>41</v>
      </c>
      <c r="C6" s="12">
        <v>1</v>
      </c>
      <c r="D6" s="10">
        <v>2</v>
      </c>
      <c r="E6" s="21">
        <v>12</v>
      </c>
      <c r="F6" s="9">
        <v>740</v>
      </c>
      <c r="G6" s="25">
        <v>-230</v>
      </c>
      <c r="H6" s="26">
        <v>-490</v>
      </c>
      <c r="I6" s="117"/>
      <c r="J6" s="31"/>
      <c r="K6" s="119"/>
    </row>
    <row r="7" spans="1:11" s="2" customFormat="1" ht="29.25" thickBot="1" x14ac:dyDescent="0.3">
      <c r="A7" s="22">
        <v>5</v>
      </c>
      <c r="B7" s="11" t="s">
        <v>12</v>
      </c>
      <c r="C7" s="12">
        <v>1</v>
      </c>
      <c r="D7" s="10"/>
      <c r="E7" s="21">
        <v>17</v>
      </c>
      <c r="F7" s="9">
        <v>660</v>
      </c>
      <c r="G7" s="25">
        <v>-80</v>
      </c>
      <c r="H7" s="26">
        <v>-570</v>
      </c>
      <c r="I7" s="117">
        <v>8</v>
      </c>
      <c r="J7" s="31">
        <v>80</v>
      </c>
      <c r="K7" s="119">
        <v>3</v>
      </c>
    </row>
    <row r="8" spans="1:11" s="2" customFormat="1" ht="29.25" thickBot="1" x14ac:dyDescent="0.3">
      <c r="A8" s="22">
        <v>6</v>
      </c>
      <c r="B8" s="11" t="s">
        <v>23</v>
      </c>
      <c r="C8" s="12"/>
      <c r="D8" s="10">
        <v>1</v>
      </c>
      <c r="E8" s="21">
        <v>6</v>
      </c>
      <c r="F8" s="9">
        <v>620</v>
      </c>
      <c r="G8" s="25">
        <v>-40</v>
      </c>
      <c r="H8" s="26">
        <v>-610</v>
      </c>
      <c r="I8" s="117">
        <v>7</v>
      </c>
      <c r="J8" s="39">
        <v>90</v>
      </c>
      <c r="K8" s="120"/>
    </row>
    <row r="9" spans="1:11" s="2" customFormat="1" ht="29.25" thickBot="1" x14ac:dyDescent="0.3">
      <c r="A9" s="22">
        <v>7</v>
      </c>
      <c r="B9" s="7" t="s">
        <v>40</v>
      </c>
      <c r="C9" s="12">
        <v>1</v>
      </c>
      <c r="D9" s="10">
        <v>3</v>
      </c>
      <c r="E9" s="21">
        <v>6</v>
      </c>
      <c r="F9" s="9">
        <v>610</v>
      </c>
      <c r="G9" s="25">
        <v>-10</v>
      </c>
      <c r="H9" s="26">
        <v>-620</v>
      </c>
      <c r="I9" s="121">
        <v>1</v>
      </c>
      <c r="J9" s="39">
        <v>250</v>
      </c>
      <c r="K9" s="119">
        <v>4</v>
      </c>
    </row>
    <row r="10" spans="1:11" s="2" customFormat="1" ht="29.25" thickBot="1" x14ac:dyDescent="0.3">
      <c r="A10" s="22">
        <v>8</v>
      </c>
      <c r="B10" s="7" t="s">
        <v>48</v>
      </c>
      <c r="C10" s="12">
        <v>1</v>
      </c>
      <c r="D10" s="10">
        <v>3</v>
      </c>
      <c r="E10" s="21">
        <v>8</v>
      </c>
      <c r="F10" s="9">
        <v>530</v>
      </c>
      <c r="G10" s="25">
        <v>-80</v>
      </c>
      <c r="H10" s="26">
        <v>-700</v>
      </c>
      <c r="I10" s="122"/>
      <c r="J10" s="31"/>
      <c r="K10" s="119"/>
    </row>
    <row r="11" spans="1:11" s="2" customFormat="1" ht="29.25" thickBot="1" x14ac:dyDescent="0.3">
      <c r="A11" s="22">
        <v>9</v>
      </c>
      <c r="B11" s="7" t="s">
        <v>36</v>
      </c>
      <c r="C11" s="12"/>
      <c r="D11" s="10">
        <v>1</v>
      </c>
      <c r="E11" s="21">
        <v>3</v>
      </c>
      <c r="F11" s="9">
        <v>510</v>
      </c>
      <c r="G11" s="25">
        <v>-20</v>
      </c>
      <c r="H11" s="26">
        <v>-720</v>
      </c>
      <c r="I11" s="117">
        <v>4</v>
      </c>
      <c r="J11" s="39">
        <v>130</v>
      </c>
      <c r="K11" s="119">
        <v>2</v>
      </c>
    </row>
    <row r="12" spans="1:11" s="2" customFormat="1" ht="29.25" thickBot="1" x14ac:dyDescent="0.3">
      <c r="A12" s="22">
        <v>10</v>
      </c>
      <c r="B12" s="7" t="s">
        <v>22</v>
      </c>
      <c r="C12" s="12"/>
      <c r="D12" s="10">
        <v>2</v>
      </c>
      <c r="E12" s="21">
        <v>4</v>
      </c>
      <c r="F12" s="9">
        <v>490</v>
      </c>
      <c r="G12" s="25">
        <v>-20</v>
      </c>
      <c r="H12" s="26">
        <v>-740</v>
      </c>
      <c r="I12" s="117">
        <v>6</v>
      </c>
      <c r="J12" s="31">
        <v>100</v>
      </c>
      <c r="K12" s="120">
        <v>1</v>
      </c>
    </row>
    <row r="13" spans="1:11" s="2" customFormat="1" ht="29.25" thickBot="1" x14ac:dyDescent="0.3">
      <c r="A13" s="22">
        <v>11</v>
      </c>
      <c r="B13" s="7" t="s">
        <v>46</v>
      </c>
      <c r="C13" s="12"/>
      <c r="D13" s="10"/>
      <c r="E13" s="21">
        <v>1</v>
      </c>
      <c r="F13" s="9">
        <v>490</v>
      </c>
      <c r="G13" s="25">
        <v>0</v>
      </c>
      <c r="H13" s="26">
        <v>-740</v>
      </c>
      <c r="I13" s="117">
        <v>10</v>
      </c>
      <c r="J13" s="31">
        <v>60</v>
      </c>
      <c r="K13" s="119"/>
    </row>
    <row r="14" spans="1:11" s="2" customFormat="1" ht="29.25" thickBot="1" x14ac:dyDescent="0.3">
      <c r="A14" s="22">
        <v>12</v>
      </c>
      <c r="B14" s="11" t="s">
        <v>34</v>
      </c>
      <c r="C14" s="12"/>
      <c r="D14" s="10">
        <v>4</v>
      </c>
      <c r="E14" s="21">
        <v>9</v>
      </c>
      <c r="F14" s="9">
        <v>420</v>
      </c>
      <c r="G14" s="25">
        <v>-70</v>
      </c>
      <c r="H14" s="26">
        <v>-810</v>
      </c>
      <c r="I14" s="117">
        <v>18</v>
      </c>
      <c r="J14" s="39">
        <v>0</v>
      </c>
      <c r="K14" s="120"/>
    </row>
    <row r="15" spans="1:11" s="2" customFormat="1" ht="29.25" thickBot="1" x14ac:dyDescent="0.3">
      <c r="A15" s="22">
        <v>13</v>
      </c>
      <c r="B15" s="7" t="s">
        <v>9</v>
      </c>
      <c r="C15" s="12"/>
      <c r="D15" s="10">
        <v>4</v>
      </c>
      <c r="E15" s="21">
        <v>6</v>
      </c>
      <c r="F15" s="9">
        <v>420</v>
      </c>
      <c r="G15" s="25">
        <v>0</v>
      </c>
      <c r="H15" s="26">
        <v>-810</v>
      </c>
      <c r="I15" s="117">
        <v>2</v>
      </c>
      <c r="J15" s="31">
        <v>200</v>
      </c>
      <c r="K15" s="119">
        <v>4</v>
      </c>
    </row>
    <row r="16" spans="1:11" s="2" customFormat="1" ht="29.25" thickBot="1" x14ac:dyDescent="0.3">
      <c r="A16" s="22">
        <v>14</v>
      </c>
      <c r="B16" s="7" t="s">
        <v>37</v>
      </c>
      <c r="C16" s="12"/>
      <c r="D16" s="10">
        <v>6</v>
      </c>
      <c r="E16" s="21">
        <v>7</v>
      </c>
      <c r="F16" s="9">
        <v>360</v>
      </c>
      <c r="G16" s="25">
        <v>-60</v>
      </c>
      <c r="H16" s="26">
        <v>-870</v>
      </c>
      <c r="I16" s="117"/>
      <c r="J16" s="39"/>
      <c r="K16" s="118"/>
    </row>
    <row r="17" spans="1:11" s="2" customFormat="1" ht="29.25" thickBot="1" x14ac:dyDescent="0.3">
      <c r="A17" s="22">
        <v>15</v>
      </c>
      <c r="B17" s="11" t="s">
        <v>29</v>
      </c>
      <c r="C17" s="12"/>
      <c r="D17" s="10">
        <v>4</v>
      </c>
      <c r="E17" s="21">
        <v>6</v>
      </c>
      <c r="F17" s="9">
        <v>360</v>
      </c>
      <c r="G17" s="25">
        <v>0</v>
      </c>
      <c r="H17" s="26">
        <v>-870</v>
      </c>
      <c r="I17" s="117">
        <v>24</v>
      </c>
      <c r="J17" s="31">
        <v>0</v>
      </c>
      <c r="K17" s="118"/>
    </row>
    <row r="18" spans="1:11" s="2" customFormat="1" ht="29.25" thickBot="1" x14ac:dyDescent="0.3">
      <c r="A18" s="22">
        <v>16</v>
      </c>
      <c r="B18" s="11" t="s">
        <v>7</v>
      </c>
      <c r="C18" s="12"/>
      <c r="D18" s="10"/>
      <c r="E18" s="21">
        <v>3</v>
      </c>
      <c r="F18" s="9">
        <v>360</v>
      </c>
      <c r="G18" s="25">
        <v>0</v>
      </c>
      <c r="H18" s="26">
        <v>-870</v>
      </c>
      <c r="I18" s="117">
        <v>16</v>
      </c>
      <c r="J18" s="31">
        <v>0</v>
      </c>
      <c r="K18" s="119"/>
    </row>
    <row r="19" spans="1:11" s="2" customFormat="1" ht="29.25" thickBot="1" x14ac:dyDescent="0.3">
      <c r="A19" s="22">
        <v>17</v>
      </c>
      <c r="B19" s="7" t="s">
        <v>25</v>
      </c>
      <c r="C19" s="12"/>
      <c r="D19" s="10">
        <v>2</v>
      </c>
      <c r="E19" s="21">
        <v>5</v>
      </c>
      <c r="F19" s="9">
        <v>350</v>
      </c>
      <c r="G19" s="25">
        <v>-10</v>
      </c>
      <c r="H19" s="26">
        <v>-880</v>
      </c>
      <c r="I19" s="117">
        <v>19</v>
      </c>
      <c r="J19" s="31">
        <v>0</v>
      </c>
      <c r="K19" s="118">
        <v>1</v>
      </c>
    </row>
    <row r="20" spans="1:11" s="2" customFormat="1" ht="29.25" thickBot="1" x14ac:dyDescent="0.3">
      <c r="A20" s="22">
        <v>18</v>
      </c>
      <c r="B20" s="7" t="s">
        <v>6</v>
      </c>
      <c r="C20" s="12"/>
      <c r="D20" s="10">
        <v>1</v>
      </c>
      <c r="E20" s="21">
        <v>11</v>
      </c>
      <c r="F20" s="9">
        <v>350</v>
      </c>
      <c r="G20" s="25">
        <v>0</v>
      </c>
      <c r="H20" s="26">
        <v>-880</v>
      </c>
      <c r="I20" s="117">
        <v>3</v>
      </c>
      <c r="J20" s="31">
        <v>160</v>
      </c>
      <c r="K20" s="120">
        <v>4</v>
      </c>
    </row>
    <row r="21" spans="1:11" ht="29.25" thickBot="1" x14ac:dyDescent="0.3">
      <c r="A21" s="22">
        <v>19</v>
      </c>
      <c r="B21" s="11" t="s">
        <v>38</v>
      </c>
      <c r="C21" s="12"/>
      <c r="D21" s="10"/>
      <c r="E21" s="21">
        <v>2</v>
      </c>
      <c r="F21" s="9">
        <v>300</v>
      </c>
      <c r="G21" s="25">
        <v>-50</v>
      </c>
      <c r="H21" s="26">
        <v>-930</v>
      </c>
      <c r="I21" s="117">
        <v>23</v>
      </c>
      <c r="J21" s="31">
        <v>0</v>
      </c>
      <c r="K21" s="119"/>
    </row>
    <row r="22" spans="1:11" ht="29.25" thickBot="1" x14ac:dyDescent="0.3">
      <c r="A22" s="22">
        <v>20</v>
      </c>
      <c r="B22" s="7" t="s">
        <v>26</v>
      </c>
      <c r="C22" s="12"/>
      <c r="D22" s="10"/>
      <c r="E22" s="21">
        <v>4</v>
      </c>
      <c r="F22" s="9">
        <v>280</v>
      </c>
      <c r="G22" s="25">
        <v>-20</v>
      </c>
      <c r="H22" s="26">
        <v>-950</v>
      </c>
      <c r="I22" s="117">
        <v>9</v>
      </c>
      <c r="J22" s="31">
        <v>70</v>
      </c>
      <c r="K22" s="119">
        <v>1</v>
      </c>
    </row>
    <row r="23" spans="1:11" ht="29.25" thickBot="1" x14ac:dyDescent="0.3">
      <c r="A23" s="22">
        <v>21</v>
      </c>
      <c r="B23" s="11" t="s">
        <v>13</v>
      </c>
      <c r="C23" s="12"/>
      <c r="D23" s="10">
        <v>2</v>
      </c>
      <c r="E23" s="21">
        <v>3</v>
      </c>
      <c r="F23" s="9">
        <v>250</v>
      </c>
      <c r="G23" s="25">
        <v>-30</v>
      </c>
      <c r="H23" s="26">
        <v>-980</v>
      </c>
      <c r="I23" s="117">
        <v>17</v>
      </c>
      <c r="J23" s="31">
        <v>0</v>
      </c>
      <c r="K23" s="119">
        <v>1</v>
      </c>
    </row>
    <row r="24" spans="1:11" ht="29.25" thickBot="1" x14ac:dyDescent="0.3">
      <c r="A24" s="22">
        <v>22</v>
      </c>
      <c r="B24" s="11" t="s">
        <v>20</v>
      </c>
      <c r="C24" s="12"/>
      <c r="D24" s="10">
        <v>5</v>
      </c>
      <c r="E24" s="21">
        <v>1</v>
      </c>
      <c r="F24" s="9">
        <v>240</v>
      </c>
      <c r="G24" s="25">
        <v>-10</v>
      </c>
      <c r="H24" s="26">
        <v>-990</v>
      </c>
      <c r="I24" s="117"/>
      <c r="J24" s="31"/>
      <c r="K24" s="119"/>
    </row>
    <row r="25" spans="1:11" ht="29.25" thickBot="1" x14ac:dyDescent="0.3">
      <c r="A25" s="22">
        <v>23</v>
      </c>
      <c r="B25" s="11" t="s">
        <v>30</v>
      </c>
      <c r="C25" s="12"/>
      <c r="D25" s="10">
        <v>4</v>
      </c>
      <c r="E25" s="21">
        <v>5</v>
      </c>
      <c r="F25" s="9">
        <v>240</v>
      </c>
      <c r="G25" s="25">
        <v>0</v>
      </c>
      <c r="H25" s="26">
        <v>-990</v>
      </c>
      <c r="I25" s="117">
        <v>13</v>
      </c>
      <c r="J25" s="31">
        <v>30</v>
      </c>
      <c r="K25" s="120"/>
    </row>
    <row r="26" spans="1:11" ht="29.25" thickBot="1" x14ac:dyDescent="0.3">
      <c r="A26" s="22">
        <v>24</v>
      </c>
      <c r="B26" s="11" t="s">
        <v>15</v>
      </c>
      <c r="C26" s="12"/>
      <c r="D26" s="10">
        <v>2</v>
      </c>
      <c r="E26" s="21">
        <v>5</v>
      </c>
      <c r="F26" s="9">
        <v>230</v>
      </c>
      <c r="G26" s="25">
        <v>-10</v>
      </c>
      <c r="H26" s="26">
        <v>-1000</v>
      </c>
      <c r="I26" s="117">
        <v>12</v>
      </c>
      <c r="J26" s="31">
        <v>40</v>
      </c>
      <c r="K26" s="119">
        <v>1</v>
      </c>
    </row>
    <row r="27" spans="1:11" ht="29.25" thickBot="1" x14ac:dyDescent="0.3">
      <c r="A27" s="22">
        <v>25</v>
      </c>
      <c r="B27" s="11" t="s">
        <v>10</v>
      </c>
      <c r="C27" s="12"/>
      <c r="D27" s="10">
        <v>1</v>
      </c>
      <c r="E27" s="21">
        <v>0</v>
      </c>
      <c r="F27" s="9">
        <v>190</v>
      </c>
      <c r="G27" s="25">
        <v>-40</v>
      </c>
      <c r="H27" s="26">
        <v>-1040</v>
      </c>
      <c r="I27" s="117">
        <v>11</v>
      </c>
      <c r="J27" s="31">
        <v>50</v>
      </c>
      <c r="K27" s="119"/>
    </row>
    <row r="28" spans="1:11" ht="29.25" thickBot="1" x14ac:dyDescent="0.3">
      <c r="A28" s="22">
        <v>26</v>
      </c>
      <c r="B28" s="11" t="s">
        <v>5</v>
      </c>
      <c r="C28" s="12"/>
      <c r="D28" s="10">
        <v>5</v>
      </c>
      <c r="E28" s="21">
        <v>1</v>
      </c>
      <c r="F28" s="9">
        <v>160</v>
      </c>
      <c r="G28" s="25">
        <v>-30</v>
      </c>
      <c r="H28" s="26">
        <v>-1070</v>
      </c>
      <c r="I28" s="117">
        <v>14</v>
      </c>
      <c r="J28" s="31">
        <v>20</v>
      </c>
      <c r="K28" s="119"/>
    </row>
    <row r="29" spans="1:11" ht="29.25" thickBot="1" x14ac:dyDescent="0.3">
      <c r="A29" s="22">
        <v>27</v>
      </c>
      <c r="B29" s="11" t="s">
        <v>21</v>
      </c>
      <c r="C29" s="12"/>
      <c r="D29" s="10">
        <v>7</v>
      </c>
      <c r="E29" s="21">
        <v>2</v>
      </c>
      <c r="F29" s="9">
        <v>100</v>
      </c>
      <c r="G29" s="25">
        <v>-60</v>
      </c>
      <c r="H29" s="26">
        <v>-1130</v>
      </c>
      <c r="I29" s="117"/>
      <c r="J29" s="31"/>
      <c r="K29" s="119"/>
    </row>
    <row r="30" spans="1:11" ht="29.25" thickBot="1" x14ac:dyDescent="0.3">
      <c r="A30" s="22">
        <v>28</v>
      </c>
      <c r="B30" s="7" t="s">
        <v>14</v>
      </c>
      <c r="C30" s="18"/>
      <c r="D30" s="10">
        <v>5</v>
      </c>
      <c r="E30" s="21">
        <v>3</v>
      </c>
      <c r="F30" s="9">
        <v>100</v>
      </c>
      <c r="G30" s="25">
        <v>0</v>
      </c>
      <c r="H30" s="26">
        <v>-1130</v>
      </c>
      <c r="I30" s="117">
        <v>22</v>
      </c>
      <c r="J30" s="31">
        <v>0</v>
      </c>
      <c r="K30" s="119"/>
    </row>
    <row r="31" spans="1:11" ht="29.25" thickBot="1" x14ac:dyDescent="0.3">
      <c r="A31" s="22">
        <v>29</v>
      </c>
      <c r="B31" s="11" t="s">
        <v>42</v>
      </c>
      <c r="C31" s="18"/>
      <c r="D31" s="10">
        <v>5</v>
      </c>
      <c r="E31" s="21">
        <v>0</v>
      </c>
      <c r="F31" s="9">
        <v>70</v>
      </c>
      <c r="G31" s="25">
        <v>-30</v>
      </c>
      <c r="H31" s="26">
        <v>-1160</v>
      </c>
      <c r="I31" s="117">
        <v>20</v>
      </c>
      <c r="J31" s="31">
        <v>0</v>
      </c>
      <c r="K31" s="119"/>
    </row>
    <row r="32" spans="1:11" ht="29.25" thickBot="1" x14ac:dyDescent="0.3">
      <c r="A32" s="22">
        <v>30</v>
      </c>
      <c r="B32" s="7" t="s">
        <v>35</v>
      </c>
      <c r="C32" s="18"/>
      <c r="D32" s="10">
        <v>9</v>
      </c>
      <c r="E32" s="21">
        <v>0</v>
      </c>
      <c r="F32" s="9">
        <v>0</v>
      </c>
      <c r="G32" s="25">
        <v>-70</v>
      </c>
      <c r="H32" s="26">
        <v>-1230</v>
      </c>
      <c r="I32" s="117"/>
      <c r="J32" s="31"/>
      <c r="K32" s="119"/>
    </row>
    <row r="33" spans="1:11" ht="29.25" thickBot="1" x14ac:dyDescent="0.3">
      <c r="A33" s="22">
        <v>31</v>
      </c>
      <c r="B33" s="11" t="s">
        <v>8</v>
      </c>
      <c r="C33" s="18"/>
      <c r="D33" s="10">
        <v>6</v>
      </c>
      <c r="E33" s="21">
        <v>0</v>
      </c>
      <c r="F33" s="9">
        <v>0</v>
      </c>
      <c r="G33" s="25">
        <v>0</v>
      </c>
      <c r="H33" s="26">
        <v>-1230</v>
      </c>
      <c r="I33" s="117"/>
      <c r="J33" s="31"/>
      <c r="K33" s="119"/>
    </row>
    <row r="34" spans="1:11" ht="29.25" thickBot="1" x14ac:dyDescent="0.3">
      <c r="A34" s="22">
        <v>32</v>
      </c>
      <c r="B34" s="7" t="s">
        <v>49</v>
      </c>
      <c r="C34" s="18"/>
      <c r="D34" s="10">
        <v>9</v>
      </c>
      <c r="E34" s="21">
        <v>0</v>
      </c>
      <c r="F34" s="9">
        <v>0</v>
      </c>
      <c r="G34" s="25">
        <v>0</v>
      </c>
      <c r="H34" s="26">
        <v>-1230</v>
      </c>
      <c r="I34" s="117"/>
      <c r="J34" s="31"/>
      <c r="K34" s="119"/>
    </row>
    <row r="35" spans="1:11" ht="29.25" thickBot="1" x14ac:dyDescent="0.3">
      <c r="A35" s="22">
        <v>33</v>
      </c>
      <c r="B35" s="11" t="s">
        <v>32</v>
      </c>
      <c r="C35" s="18"/>
      <c r="D35" s="10">
        <v>9</v>
      </c>
      <c r="E35" s="21">
        <v>0</v>
      </c>
      <c r="F35" s="9">
        <v>0</v>
      </c>
      <c r="G35" s="25">
        <v>0</v>
      </c>
      <c r="H35" s="26">
        <v>-1230</v>
      </c>
      <c r="I35" s="117"/>
      <c r="J35" s="31"/>
      <c r="K35" s="119"/>
    </row>
    <row r="36" spans="1:11" ht="29.25" thickBot="1" x14ac:dyDescent="0.3">
      <c r="A36" s="22">
        <v>34</v>
      </c>
      <c r="B36" s="7" t="s">
        <v>39</v>
      </c>
      <c r="C36" s="18"/>
      <c r="D36" s="10">
        <v>8</v>
      </c>
      <c r="E36" s="21">
        <v>0</v>
      </c>
      <c r="F36" s="9">
        <v>0</v>
      </c>
      <c r="G36" s="25">
        <v>0</v>
      </c>
      <c r="H36" s="26">
        <v>-1230</v>
      </c>
      <c r="I36" s="117"/>
      <c r="J36" s="31"/>
      <c r="K36" s="119"/>
    </row>
    <row r="37" spans="1:11" ht="29.25" thickBot="1" x14ac:dyDescent="0.3">
      <c r="A37" s="22">
        <v>35</v>
      </c>
      <c r="B37" s="7" t="s">
        <v>31</v>
      </c>
      <c r="C37" s="19"/>
      <c r="D37" s="14">
        <v>9</v>
      </c>
      <c r="E37" s="15">
        <v>0</v>
      </c>
      <c r="F37" s="9">
        <v>0</v>
      </c>
      <c r="G37" s="25">
        <v>0</v>
      </c>
      <c r="H37" s="26">
        <v>-1230</v>
      </c>
      <c r="I37" s="117"/>
      <c r="J37" s="31"/>
      <c r="K37" s="119"/>
    </row>
    <row r="38" spans="1:11" x14ac:dyDescent="0.25">
      <c r="A38" s="20"/>
      <c r="B38" s="27"/>
      <c r="C38" s="28">
        <f>SUM(C3:C37)</f>
        <v>9</v>
      </c>
      <c r="D38" s="28"/>
      <c r="E38" s="28"/>
      <c r="F38" s="29"/>
      <c r="G38" s="30"/>
      <c r="H38" s="30"/>
    </row>
  </sheetData>
  <mergeCells count="1">
    <mergeCell ref="A1:H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4A6B-4073-462D-A86F-661BFB000B2D}">
  <sheetPr>
    <pageSetUpPr fitToPage="1"/>
  </sheetPr>
  <dimension ref="A1:CB38"/>
  <sheetViews>
    <sheetView zoomScale="80" zoomScaleNormal="80" workbookViewId="0">
      <pane xSplit="2" ySplit="1" topLeftCell="BD2" activePane="bottomRight" state="frozen"/>
      <selection pane="topRight" activeCell="C1" sqref="C1"/>
      <selection pane="bottomLeft" activeCell="A2" sqref="A2"/>
      <selection pane="bottomRight" sqref="A1:B1"/>
    </sheetView>
  </sheetViews>
  <sheetFormatPr baseColWidth="10" defaultColWidth="12.125" defaultRowHeight="26.25" x14ac:dyDescent="0.25"/>
  <cols>
    <col min="1" max="1" width="16.375" style="72" customWidth="1"/>
    <col min="2" max="2" width="19.5" style="72" bestFit="1" customWidth="1"/>
    <col min="3" max="3" width="21.625" style="72" hidden="1" customWidth="1"/>
    <col min="4" max="4" width="27.25" style="72" hidden="1" customWidth="1"/>
    <col min="5" max="5" width="35.375" style="72" hidden="1" customWidth="1"/>
    <col min="6" max="6" width="21.625" style="72" hidden="1" customWidth="1"/>
    <col min="7" max="7" width="27.25" style="72" hidden="1" customWidth="1"/>
    <col min="8" max="8" width="35.375" style="72" hidden="1" customWidth="1"/>
    <col min="9" max="9" width="21.625" style="72" hidden="1" customWidth="1"/>
    <col min="10" max="10" width="27.25" style="72" hidden="1" customWidth="1"/>
    <col min="11" max="11" width="35.375" style="72" hidden="1" customWidth="1"/>
    <col min="12" max="12" width="21.625" style="72" hidden="1" customWidth="1"/>
    <col min="13" max="13" width="27.25" style="72" hidden="1" customWidth="1"/>
    <col min="14" max="14" width="35.375" style="72" hidden="1" customWidth="1"/>
    <col min="15" max="15" width="21.625" style="72" hidden="1" customWidth="1"/>
    <col min="16" max="16" width="27.25" style="72" hidden="1" customWidth="1"/>
    <col min="17" max="17" width="35.375" style="72" hidden="1" customWidth="1"/>
    <col min="18" max="18" width="21.625" style="72" hidden="1" customWidth="1"/>
    <col min="19" max="19" width="27.25" style="72" hidden="1" customWidth="1"/>
    <col min="20" max="20" width="35.375" style="72" hidden="1" customWidth="1"/>
    <col min="21" max="21" width="21.625" style="72" hidden="1" customWidth="1"/>
    <col min="22" max="22" width="27.25" style="72" hidden="1" customWidth="1"/>
    <col min="23" max="23" width="35.375" style="72" hidden="1" customWidth="1"/>
    <col min="24" max="24" width="21.625" style="72" hidden="1" customWidth="1"/>
    <col min="25" max="25" width="27.25" style="72" hidden="1" customWidth="1"/>
    <col min="26" max="26" width="35.375" style="72" hidden="1" customWidth="1"/>
    <col min="27" max="27" width="21.625" style="72" hidden="1" customWidth="1"/>
    <col min="28" max="28" width="27.25" style="72" hidden="1" customWidth="1"/>
    <col min="29" max="29" width="35.375" style="72" hidden="1" customWidth="1"/>
    <col min="30" max="30" width="21.625" style="72" hidden="1" customWidth="1"/>
    <col min="31" max="31" width="27.25" style="72" hidden="1" customWidth="1"/>
    <col min="32" max="32" width="35.375" style="72" hidden="1" customWidth="1"/>
    <col min="33" max="33" width="21.625" style="72" hidden="1" customWidth="1"/>
    <col min="34" max="34" width="27.25" style="72" hidden="1" customWidth="1"/>
    <col min="35" max="35" width="35.375" style="72" hidden="1" customWidth="1"/>
    <col min="36" max="36" width="21.625" style="72" hidden="1" customWidth="1"/>
    <col min="37" max="37" width="27.25" style="72" hidden="1" customWidth="1"/>
    <col min="38" max="38" width="35.375" style="72" hidden="1" customWidth="1"/>
    <col min="39" max="39" width="21.625" style="72" hidden="1" customWidth="1"/>
    <col min="40" max="40" width="27.25" style="72" hidden="1" customWidth="1"/>
    <col min="41" max="41" width="35.375" style="72" hidden="1" customWidth="1"/>
    <col min="42" max="42" width="21.625" style="72" hidden="1" customWidth="1"/>
    <col min="43" max="43" width="27.25" style="72" hidden="1" customWidth="1"/>
    <col min="44" max="44" width="35.375" style="72" hidden="1" customWidth="1"/>
    <col min="45" max="45" width="21.625" style="72" hidden="1" customWidth="1"/>
    <col min="46" max="46" width="27.25" style="72" hidden="1" customWidth="1"/>
    <col min="47" max="47" width="35.375" style="72" hidden="1" customWidth="1"/>
    <col min="48" max="48" width="21.625" style="72" hidden="1" customWidth="1"/>
    <col min="49" max="49" width="27.25" style="72" hidden="1" customWidth="1"/>
    <col min="50" max="50" width="35.375" style="72" hidden="1" customWidth="1"/>
    <col min="51" max="51" width="21.625" style="72" hidden="1" customWidth="1"/>
    <col min="52" max="52" width="27.25" style="72" hidden="1" customWidth="1"/>
    <col min="53" max="53" width="35.375" style="72" hidden="1" customWidth="1"/>
    <col min="54" max="54" width="21.625" style="72" hidden="1" customWidth="1"/>
    <col min="55" max="55" width="27.25" style="72" hidden="1" customWidth="1"/>
    <col min="56" max="56" width="35.375" style="72" hidden="1" customWidth="1"/>
    <col min="57" max="57" width="21.625" style="72" hidden="1" customWidth="1"/>
    <col min="58" max="58" width="27.25" style="72" hidden="1" customWidth="1"/>
    <col min="59" max="59" width="35.375" style="72" hidden="1" customWidth="1"/>
    <col min="60" max="60" width="21.625" style="72" hidden="1" customWidth="1"/>
    <col min="61" max="61" width="27.25" style="72" hidden="1" customWidth="1"/>
    <col min="62" max="62" width="35.375" style="72" hidden="1" customWidth="1"/>
    <col min="63" max="63" width="21.625" style="72" hidden="1" customWidth="1"/>
    <col min="64" max="64" width="27.25" style="72" hidden="1" customWidth="1"/>
    <col min="65" max="65" width="35.375" style="72" customWidth="1"/>
    <col min="66" max="66" width="21.625" style="72" customWidth="1"/>
    <col min="67" max="67" width="27.25" style="72" customWidth="1"/>
    <col min="68" max="68" width="35.375" style="72" customWidth="1"/>
    <col min="69" max="69" width="21.625" style="72" customWidth="1"/>
    <col min="70" max="70" width="27.25" style="72" customWidth="1"/>
    <col min="71" max="71" width="35.375" style="72" customWidth="1"/>
    <col min="72" max="72" width="21.625" style="72" customWidth="1"/>
    <col min="73" max="73" width="27.25" style="72" customWidth="1"/>
    <col min="74" max="74" width="35.375" style="72" customWidth="1"/>
    <col min="75" max="75" width="21.625" style="72" customWidth="1"/>
    <col min="76" max="76" width="27.25" style="72" customWidth="1"/>
    <col min="77" max="77" width="35.375" style="72" customWidth="1"/>
    <col min="78" max="78" width="21.625" style="72" customWidth="1"/>
    <col min="79" max="79" width="27.25" style="72" customWidth="1"/>
    <col min="80" max="80" width="35.375" style="72" customWidth="1"/>
    <col min="81" max="16384" width="12.125" style="72"/>
  </cols>
  <sheetData>
    <row r="1" spans="1:80" ht="45" customHeight="1" thickBot="1" x14ac:dyDescent="0.3">
      <c r="A1" s="113" t="s">
        <v>33</v>
      </c>
      <c r="B1" s="114"/>
      <c r="C1" s="110">
        <v>45184</v>
      </c>
      <c r="D1" s="111"/>
      <c r="E1" s="112"/>
      <c r="F1" s="110">
        <v>45191</v>
      </c>
      <c r="G1" s="111"/>
      <c r="H1" s="112"/>
      <c r="I1" s="110">
        <v>45198</v>
      </c>
      <c r="J1" s="111"/>
      <c r="K1" s="112"/>
      <c r="L1" s="110">
        <v>45205</v>
      </c>
      <c r="M1" s="111"/>
      <c r="N1" s="112"/>
      <c r="O1" s="110">
        <v>45212</v>
      </c>
      <c r="P1" s="111"/>
      <c r="Q1" s="112"/>
      <c r="R1" s="110">
        <v>45219</v>
      </c>
      <c r="S1" s="111"/>
      <c r="T1" s="112"/>
      <c r="U1" s="110">
        <v>45240</v>
      </c>
      <c r="V1" s="111"/>
      <c r="W1" s="112"/>
      <c r="X1" s="110">
        <v>45247</v>
      </c>
      <c r="Y1" s="111"/>
      <c r="Z1" s="112"/>
      <c r="AA1" s="110">
        <v>45254</v>
      </c>
      <c r="AB1" s="111"/>
      <c r="AC1" s="112"/>
      <c r="AD1" s="110">
        <v>45268</v>
      </c>
      <c r="AE1" s="111"/>
      <c r="AF1" s="112"/>
      <c r="AG1" s="110">
        <v>45275</v>
      </c>
      <c r="AH1" s="111"/>
      <c r="AI1" s="112"/>
      <c r="AJ1" s="110">
        <v>45310</v>
      </c>
      <c r="AK1" s="111"/>
      <c r="AL1" s="112"/>
      <c r="AM1" s="110">
        <v>45317</v>
      </c>
      <c r="AN1" s="111"/>
      <c r="AO1" s="115"/>
      <c r="AP1" s="110">
        <v>45324</v>
      </c>
      <c r="AQ1" s="111"/>
      <c r="AR1" s="112"/>
      <c r="AS1" s="110">
        <v>45352</v>
      </c>
      <c r="AT1" s="111"/>
      <c r="AU1" s="112"/>
      <c r="AV1" s="110">
        <v>45359</v>
      </c>
      <c r="AW1" s="111"/>
      <c r="AX1" s="112"/>
      <c r="AY1" s="110">
        <v>45366</v>
      </c>
      <c r="AZ1" s="111"/>
      <c r="BA1" s="112"/>
      <c r="BB1" s="110">
        <v>45373</v>
      </c>
      <c r="BC1" s="111"/>
      <c r="BD1" s="112"/>
      <c r="BE1" s="110">
        <v>45380</v>
      </c>
      <c r="BF1" s="111"/>
      <c r="BG1" s="112"/>
      <c r="BH1" s="110">
        <v>45387</v>
      </c>
      <c r="BI1" s="111"/>
      <c r="BJ1" s="112"/>
      <c r="BK1" s="110">
        <v>45408</v>
      </c>
      <c r="BL1" s="111"/>
      <c r="BM1" s="112"/>
      <c r="BN1" s="110">
        <v>45415</v>
      </c>
      <c r="BO1" s="111"/>
      <c r="BP1" s="112"/>
      <c r="BQ1" s="110"/>
      <c r="BR1" s="111"/>
      <c r="BS1" s="112"/>
      <c r="BT1" s="110"/>
      <c r="BU1" s="111"/>
      <c r="BV1" s="112"/>
      <c r="BW1" s="110"/>
      <c r="BX1" s="111"/>
      <c r="BY1" s="112"/>
      <c r="BZ1" s="110"/>
      <c r="CA1" s="111"/>
      <c r="CB1" s="115"/>
    </row>
    <row r="2" spans="1:80" ht="27" thickBot="1" x14ac:dyDescent="0.3">
      <c r="A2" s="90"/>
      <c r="B2" s="91" t="s">
        <v>16</v>
      </c>
      <c r="C2" s="92" t="s">
        <v>17</v>
      </c>
      <c r="D2" s="92" t="s">
        <v>18</v>
      </c>
      <c r="E2" s="93" t="s">
        <v>19</v>
      </c>
      <c r="F2" s="92" t="s">
        <v>17</v>
      </c>
      <c r="G2" s="92" t="s">
        <v>18</v>
      </c>
      <c r="H2" s="93" t="s">
        <v>19</v>
      </c>
      <c r="I2" s="92" t="s">
        <v>17</v>
      </c>
      <c r="J2" s="92" t="s">
        <v>18</v>
      </c>
      <c r="K2" s="93" t="s">
        <v>19</v>
      </c>
      <c r="L2" s="92" t="s">
        <v>17</v>
      </c>
      <c r="M2" s="92" t="s">
        <v>18</v>
      </c>
      <c r="N2" s="93" t="s">
        <v>19</v>
      </c>
      <c r="O2" s="92" t="s">
        <v>17</v>
      </c>
      <c r="P2" s="92" t="s">
        <v>18</v>
      </c>
      <c r="Q2" s="93" t="s">
        <v>19</v>
      </c>
      <c r="R2" s="92" t="s">
        <v>17</v>
      </c>
      <c r="S2" s="92" t="s">
        <v>18</v>
      </c>
      <c r="T2" s="93" t="s">
        <v>19</v>
      </c>
      <c r="U2" s="92" t="s">
        <v>17</v>
      </c>
      <c r="V2" s="92" t="s">
        <v>18</v>
      </c>
      <c r="W2" s="93" t="s">
        <v>19</v>
      </c>
      <c r="X2" s="92" t="s">
        <v>17</v>
      </c>
      <c r="Y2" s="92" t="s">
        <v>18</v>
      </c>
      <c r="Z2" s="93" t="s">
        <v>19</v>
      </c>
      <c r="AA2" s="92" t="s">
        <v>17</v>
      </c>
      <c r="AB2" s="92" t="s">
        <v>18</v>
      </c>
      <c r="AC2" s="93" t="s">
        <v>19</v>
      </c>
      <c r="AD2" s="92" t="s">
        <v>17</v>
      </c>
      <c r="AE2" s="92" t="s">
        <v>18</v>
      </c>
      <c r="AF2" s="93" t="s">
        <v>19</v>
      </c>
      <c r="AG2" s="92" t="s">
        <v>17</v>
      </c>
      <c r="AH2" s="92" t="s">
        <v>18</v>
      </c>
      <c r="AI2" s="93" t="s">
        <v>19</v>
      </c>
      <c r="AJ2" s="92" t="s">
        <v>17</v>
      </c>
      <c r="AK2" s="92" t="s">
        <v>18</v>
      </c>
      <c r="AL2" s="93" t="s">
        <v>19</v>
      </c>
      <c r="AM2" s="92" t="s">
        <v>17</v>
      </c>
      <c r="AN2" s="92" t="s">
        <v>18</v>
      </c>
      <c r="AO2" s="93" t="s">
        <v>19</v>
      </c>
      <c r="AP2" s="92" t="s">
        <v>17</v>
      </c>
      <c r="AQ2" s="92" t="s">
        <v>18</v>
      </c>
      <c r="AR2" s="93" t="s">
        <v>19</v>
      </c>
      <c r="AS2" s="92" t="s">
        <v>17</v>
      </c>
      <c r="AT2" s="92" t="s">
        <v>18</v>
      </c>
      <c r="AU2" s="93" t="s">
        <v>19</v>
      </c>
      <c r="AV2" s="92" t="s">
        <v>17</v>
      </c>
      <c r="AW2" s="92" t="s">
        <v>18</v>
      </c>
      <c r="AX2" s="93" t="s">
        <v>19</v>
      </c>
      <c r="AY2" s="92" t="s">
        <v>17</v>
      </c>
      <c r="AZ2" s="92" t="s">
        <v>18</v>
      </c>
      <c r="BA2" s="93" t="s">
        <v>19</v>
      </c>
      <c r="BB2" s="92" t="s">
        <v>17</v>
      </c>
      <c r="BC2" s="92" t="s">
        <v>18</v>
      </c>
      <c r="BD2" s="93" t="s">
        <v>19</v>
      </c>
      <c r="BE2" s="92" t="s">
        <v>17</v>
      </c>
      <c r="BF2" s="92" t="s">
        <v>18</v>
      </c>
      <c r="BG2" s="93" t="s">
        <v>19</v>
      </c>
      <c r="BH2" s="92" t="s">
        <v>17</v>
      </c>
      <c r="BI2" s="92" t="s">
        <v>18</v>
      </c>
      <c r="BJ2" s="93" t="s">
        <v>19</v>
      </c>
      <c r="BK2" s="92" t="s">
        <v>17</v>
      </c>
      <c r="BL2" s="92" t="s">
        <v>18</v>
      </c>
      <c r="BM2" s="93" t="s">
        <v>19</v>
      </c>
      <c r="BN2" s="92" t="s">
        <v>17</v>
      </c>
      <c r="BO2" s="92" t="s">
        <v>18</v>
      </c>
      <c r="BP2" s="93" t="s">
        <v>19</v>
      </c>
      <c r="BQ2" s="92" t="s">
        <v>17</v>
      </c>
      <c r="BR2" s="92" t="s">
        <v>18</v>
      </c>
      <c r="BS2" s="93" t="s">
        <v>19</v>
      </c>
      <c r="BT2" s="92" t="s">
        <v>17</v>
      </c>
      <c r="BU2" s="92" t="s">
        <v>18</v>
      </c>
      <c r="BV2" s="93" t="s">
        <v>19</v>
      </c>
      <c r="BW2" s="92" t="s">
        <v>17</v>
      </c>
      <c r="BX2" s="92" t="s">
        <v>18</v>
      </c>
      <c r="BY2" s="93" t="s">
        <v>19</v>
      </c>
      <c r="BZ2" s="92" t="s">
        <v>17</v>
      </c>
      <c r="CA2" s="92" t="s">
        <v>18</v>
      </c>
      <c r="CB2" s="93" t="s">
        <v>19</v>
      </c>
    </row>
    <row r="3" spans="1:80" ht="27" thickBot="1" x14ac:dyDescent="0.3">
      <c r="A3" s="11" t="s">
        <v>36</v>
      </c>
      <c r="B3" s="94">
        <v>40000</v>
      </c>
      <c r="C3" s="69"/>
      <c r="D3" s="69"/>
      <c r="E3" s="70">
        <f>B3-C3+D3</f>
        <v>40000</v>
      </c>
      <c r="F3" s="69">
        <v>3000</v>
      </c>
      <c r="G3" s="69">
        <v>2945</v>
      </c>
      <c r="H3" s="70">
        <f>E3-F3+G3</f>
        <v>39945</v>
      </c>
      <c r="I3" s="69">
        <v>3000</v>
      </c>
      <c r="J3" s="69">
        <v>10585</v>
      </c>
      <c r="K3" s="70">
        <f>H3-I3+J3</f>
        <v>47530</v>
      </c>
      <c r="L3" s="69">
        <v>3000</v>
      </c>
      <c r="M3" s="69">
        <v>2800</v>
      </c>
      <c r="N3" s="70">
        <f>K3-L3+M3</f>
        <v>47330</v>
      </c>
      <c r="O3" s="69">
        <v>3000</v>
      </c>
      <c r="P3" s="69">
        <v>3470</v>
      </c>
      <c r="Q3" s="70">
        <f>N3-O3+P3</f>
        <v>47800</v>
      </c>
      <c r="R3" s="69"/>
      <c r="S3" s="69"/>
      <c r="T3" s="70">
        <f>Q3-R3+S3</f>
        <v>47800</v>
      </c>
      <c r="U3" s="69">
        <v>3000</v>
      </c>
      <c r="V3" s="69">
        <v>2985</v>
      </c>
      <c r="W3" s="70">
        <f>T3-U3+V3</f>
        <v>47785</v>
      </c>
      <c r="X3" s="69"/>
      <c r="Y3" s="69"/>
      <c r="Z3" s="70">
        <f>W3-X3+Y3</f>
        <v>47785</v>
      </c>
      <c r="AA3" s="69">
        <v>3000</v>
      </c>
      <c r="AB3" s="69">
        <v>5405</v>
      </c>
      <c r="AC3" s="70">
        <f>Z3-AA3+AB3</f>
        <v>50190</v>
      </c>
      <c r="AD3" s="69"/>
      <c r="AE3" s="69"/>
      <c r="AF3" s="95">
        <f>AC3-AD3+AE3</f>
        <v>50190</v>
      </c>
      <c r="AG3" s="69"/>
      <c r="AH3" s="69"/>
      <c r="AI3" s="95">
        <f>AF3-AG3+AH3</f>
        <v>50190</v>
      </c>
      <c r="AJ3" s="69">
        <v>3000</v>
      </c>
      <c r="AK3" s="69">
        <v>6660</v>
      </c>
      <c r="AL3" s="70">
        <v>53850</v>
      </c>
      <c r="AM3" s="69">
        <v>3000</v>
      </c>
      <c r="AN3" s="69">
        <v>7640</v>
      </c>
      <c r="AO3" s="70">
        <f>AL3-AM3+AN3</f>
        <v>58490</v>
      </c>
      <c r="AP3" s="69">
        <v>3000</v>
      </c>
      <c r="AQ3" s="69">
        <v>0</v>
      </c>
      <c r="AR3" s="70">
        <f>AO3-AP3+AQ3</f>
        <v>55490</v>
      </c>
      <c r="AS3" s="69">
        <v>3000</v>
      </c>
      <c r="AT3" s="69">
        <v>7065</v>
      </c>
      <c r="AU3" s="70">
        <f>SUM(AR3:AT3)</f>
        <v>65555</v>
      </c>
      <c r="AV3" s="69"/>
      <c r="AW3" s="69"/>
      <c r="AX3" s="70">
        <f>AU3-AV3+AW3</f>
        <v>65555</v>
      </c>
      <c r="AY3" s="69">
        <v>3000</v>
      </c>
      <c r="AZ3" s="69">
        <v>7545</v>
      </c>
      <c r="BA3" s="70">
        <f>AX3-AY3+AZ3</f>
        <v>70100</v>
      </c>
      <c r="BB3" s="69"/>
      <c r="BC3" s="69"/>
      <c r="BD3" s="70">
        <f>BA3-BB3+BC3</f>
        <v>70100</v>
      </c>
      <c r="BE3" s="69"/>
      <c r="BF3" s="69"/>
      <c r="BG3" s="70">
        <f>BD3-BE3+BF3</f>
        <v>70100</v>
      </c>
      <c r="BH3" s="69">
        <v>3000</v>
      </c>
      <c r="BI3" s="69">
        <v>2795</v>
      </c>
      <c r="BJ3" s="70">
        <f>BG3-BH3+BI3</f>
        <v>69895</v>
      </c>
      <c r="BK3" s="69"/>
      <c r="BL3" s="69"/>
      <c r="BM3" s="70">
        <f>BJ3-BK3+BL3</f>
        <v>69895</v>
      </c>
      <c r="BN3" s="69"/>
      <c r="BO3" s="69"/>
      <c r="BP3" s="70">
        <f>BM3-BN3+BO3</f>
        <v>69895</v>
      </c>
      <c r="BQ3" s="69"/>
      <c r="BR3" s="69"/>
      <c r="BS3" s="70"/>
      <c r="BT3" s="69"/>
      <c r="BU3" s="69"/>
      <c r="BV3" s="70"/>
      <c r="BW3" s="69"/>
      <c r="BX3" s="69"/>
      <c r="BY3" s="70"/>
      <c r="BZ3" s="69"/>
      <c r="CA3" s="69"/>
      <c r="CB3" s="70"/>
    </row>
    <row r="4" spans="1:80" ht="27" thickBot="1" x14ac:dyDescent="0.3">
      <c r="A4" s="7" t="s">
        <v>38</v>
      </c>
      <c r="B4" s="94">
        <v>40000</v>
      </c>
      <c r="C4" s="69"/>
      <c r="D4" s="69"/>
      <c r="E4" s="70">
        <f>B4-C4+D4</f>
        <v>40000</v>
      </c>
      <c r="F4" s="69">
        <v>3000</v>
      </c>
      <c r="G4" s="69">
        <v>0</v>
      </c>
      <c r="H4" s="70">
        <f>E4-F4+G4</f>
        <v>37000</v>
      </c>
      <c r="I4" s="69">
        <v>3000</v>
      </c>
      <c r="J4" s="69">
        <v>0</v>
      </c>
      <c r="K4" s="70">
        <f>H4-I4+J4</f>
        <v>34000</v>
      </c>
      <c r="L4" s="69">
        <v>3000</v>
      </c>
      <c r="M4" s="69">
        <v>4145</v>
      </c>
      <c r="N4" s="70">
        <f>K4-L4+M4</f>
        <v>35145</v>
      </c>
      <c r="O4" s="69">
        <v>3000</v>
      </c>
      <c r="P4" s="69">
        <v>3700</v>
      </c>
      <c r="Q4" s="70">
        <f>N4-O4+P4</f>
        <v>35845</v>
      </c>
      <c r="R4" s="69">
        <v>3000</v>
      </c>
      <c r="S4" s="69">
        <v>0</v>
      </c>
      <c r="T4" s="70">
        <f>Q4-R4+S4</f>
        <v>32845</v>
      </c>
      <c r="U4" s="69"/>
      <c r="V4" s="69"/>
      <c r="W4" s="70">
        <f>T4-U4+V4</f>
        <v>32845</v>
      </c>
      <c r="X4" s="69">
        <v>3000</v>
      </c>
      <c r="Y4" s="69">
        <v>5920</v>
      </c>
      <c r="Z4" s="70">
        <f>W4-X4+Y4</f>
        <v>35765</v>
      </c>
      <c r="AA4" s="69">
        <v>3000</v>
      </c>
      <c r="AB4" s="69">
        <v>0</v>
      </c>
      <c r="AC4" s="70">
        <f>Z4-AA4+AB4</f>
        <v>32765</v>
      </c>
      <c r="AD4" s="69"/>
      <c r="AE4" s="69"/>
      <c r="AF4" s="95">
        <f>AC4-AD4+AE4</f>
        <v>32765</v>
      </c>
      <c r="AG4" s="69"/>
      <c r="AH4" s="69"/>
      <c r="AI4" s="95">
        <f>AF4-AG4+AH4</f>
        <v>32765</v>
      </c>
      <c r="AJ4" s="69"/>
      <c r="AK4" s="69"/>
      <c r="AL4" s="70">
        <v>32765</v>
      </c>
      <c r="AM4" s="69"/>
      <c r="AN4" s="69"/>
      <c r="AO4" s="70">
        <f>AL4-AM4+AN4</f>
        <v>32765</v>
      </c>
      <c r="AP4" s="69">
        <v>3000</v>
      </c>
      <c r="AQ4" s="69">
        <v>2760</v>
      </c>
      <c r="AR4" s="70">
        <f>AO4-AP4+AQ4</f>
        <v>32525</v>
      </c>
      <c r="AS4" s="69">
        <v>3000</v>
      </c>
      <c r="AT4" s="69">
        <v>6760</v>
      </c>
      <c r="AU4" s="70">
        <f>SUM(AR4:AT4)</f>
        <v>42285</v>
      </c>
      <c r="AV4" s="69">
        <v>3000</v>
      </c>
      <c r="AW4" s="69">
        <v>3910</v>
      </c>
      <c r="AX4" s="70">
        <f>AU4-AV4+AW4</f>
        <v>43195</v>
      </c>
      <c r="AY4" s="69">
        <v>3000</v>
      </c>
      <c r="AZ4" s="69">
        <v>7010</v>
      </c>
      <c r="BA4" s="70">
        <f>AX4-AY4+AZ4</f>
        <v>47205</v>
      </c>
      <c r="BB4" s="69">
        <v>3000</v>
      </c>
      <c r="BC4" s="69">
        <v>2970</v>
      </c>
      <c r="BD4" s="70">
        <f>BA4-BB4+BC4</f>
        <v>47175</v>
      </c>
      <c r="BE4" s="69">
        <v>3000</v>
      </c>
      <c r="BF4" s="69">
        <v>2430</v>
      </c>
      <c r="BG4" s="70">
        <f>BD4-BE4+BF4</f>
        <v>46605</v>
      </c>
      <c r="BH4" s="69">
        <v>3000</v>
      </c>
      <c r="BI4" s="69">
        <v>15800</v>
      </c>
      <c r="BJ4" s="70">
        <f>BG4-BH4+BI4</f>
        <v>59405</v>
      </c>
      <c r="BK4" s="69">
        <v>3000</v>
      </c>
      <c r="BL4" s="69">
        <v>4315</v>
      </c>
      <c r="BM4" s="70">
        <f>BJ4-BK4+BL4</f>
        <v>60720</v>
      </c>
      <c r="BN4" s="69">
        <v>3000</v>
      </c>
      <c r="BO4" s="69">
        <f>2225+135</f>
        <v>2360</v>
      </c>
      <c r="BP4" s="70">
        <f>BM4-BN4+BO4</f>
        <v>60080</v>
      </c>
      <c r="BQ4" s="69"/>
      <c r="BR4" s="69"/>
      <c r="BS4" s="70"/>
      <c r="BT4" s="69"/>
      <c r="BU4" s="69"/>
      <c r="BV4" s="70"/>
      <c r="BW4" s="69"/>
      <c r="BX4" s="69"/>
      <c r="BY4" s="70"/>
      <c r="BZ4" s="69"/>
      <c r="CA4" s="69"/>
      <c r="CB4" s="70"/>
    </row>
    <row r="5" spans="1:80" ht="27" thickBot="1" x14ac:dyDescent="0.3">
      <c r="A5" s="11" t="s">
        <v>34</v>
      </c>
      <c r="B5" s="94">
        <v>40000</v>
      </c>
      <c r="C5" s="69"/>
      <c r="D5" s="69"/>
      <c r="E5" s="70">
        <f>B5-C5+D5</f>
        <v>40000</v>
      </c>
      <c r="F5" s="69"/>
      <c r="G5" s="69"/>
      <c r="H5" s="70">
        <f>E5-F5+G5</f>
        <v>40000</v>
      </c>
      <c r="I5" s="69">
        <v>3000</v>
      </c>
      <c r="J5" s="69">
        <v>4790</v>
      </c>
      <c r="K5" s="70">
        <f>H5-I5+J5</f>
        <v>41790</v>
      </c>
      <c r="L5" s="69"/>
      <c r="M5" s="69"/>
      <c r="N5" s="70">
        <f>K5-L5+M5</f>
        <v>41790</v>
      </c>
      <c r="O5" s="69">
        <v>3000</v>
      </c>
      <c r="P5" s="69">
        <v>8545</v>
      </c>
      <c r="Q5" s="70">
        <f>N5-O5+P5</f>
        <v>47335</v>
      </c>
      <c r="R5" s="69">
        <v>3000</v>
      </c>
      <c r="S5" s="69">
        <v>7405</v>
      </c>
      <c r="T5" s="70">
        <f>Q5-R5+S5</f>
        <v>51740</v>
      </c>
      <c r="U5" s="69">
        <v>3000</v>
      </c>
      <c r="V5" s="69">
        <v>2830</v>
      </c>
      <c r="W5" s="70">
        <f>T5-U5+V5</f>
        <v>51570</v>
      </c>
      <c r="X5" s="69"/>
      <c r="Y5" s="69"/>
      <c r="Z5" s="70">
        <f>W5-X5+Y5</f>
        <v>51570</v>
      </c>
      <c r="AA5" s="69"/>
      <c r="AB5" s="69"/>
      <c r="AC5" s="70">
        <f>Z5-AA5+AB5</f>
        <v>51570</v>
      </c>
      <c r="AD5" s="69">
        <v>3000</v>
      </c>
      <c r="AE5" s="69">
        <v>3625</v>
      </c>
      <c r="AF5" s="95">
        <f>AC5-AD5+AE5</f>
        <v>52195</v>
      </c>
      <c r="AG5" s="69">
        <v>3000</v>
      </c>
      <c r="AH5" s="69">
        <v>3200</v>
      </c>
      <c r="AI5" s="95">
        <f>AF5-AG5+AH5</f>
        <v>52395</v>
      </c>
      <c r="AJ5" s="69">
        <v>3000</v>
      </c>
      <c r="AK5" s="69">
        <v>6175</v>
      </c>
      <c r="AL5" s="70">
        <v>55570</v>
      </c>
      <c r="AM5" s="69">
        <v>3000</v>
      </c>
      <c r="AN5" s="69">
        <v>7450</v>
      </c>
      <c r="AO5" s="70">
        <f>AL5-AM5+AN5</f>
        <v>60020</v>
      </c>
      <c r="AP5" s="69"/>
      <c r="AQ5" s="69"/>
      <c r="AR5" s="70">
        <f>AO5-AP5+AQ5</f>
        <v>60020</v>
      </c>
      <c r="AS5" s="69"/>
      <c r="AT5" s="69"/>
      <c r="AU5" s="70">
        <f>SUM(AR5:AT5)</f>
        <v>60020</v>
      </c>
      <c r="AV5" s="69"/>
      <c r="AW5" s="69"/>
      <c r="AX5" s="70">
        <f>AU5-AV5+AW5</f>
        <v>60020</v>
      </c>
      <c r="AY5" s="69"/>
      <c r="AZ5" s="69"/>
      <c r="BA5" s="70">
        <f>AX5-AY5+AZ5</f>
        <v>60020</v>
      </c>
      <c r="BB5" s="69"/>
      <c r="BC5" s="69"/>
      <c r="BD5" s="70">
        <f>BA5-BB5+BC5</f>
        <v>60020</v>
      </c>
      <c r="BE5" s="69"/>
      <c r="BF5" s="69"/>
      <c r="BG5" s="70">
        <f>BD5-BE5+BF5</f>
        <v>60020</v>
      </c>
      <c r="BH5" s="69"/>
      <c r="BI5" s="69"/>
      <c r="BJ5" s="70">
        <f>BG5-BH5+BI5</f>
        <v>60020</v>
      </c>
      <c r="BK5" s="69"/>
      <c r="BL5" s="69"/>
      <c r="BM5" s="70">
        <f>BJ5-BK5+BL5</f>
        <v>60020</v>
      </c>
      <c r="BN5" s="69">
        <v>3000</v>
      </c>
      <c r="BO5" s="69">
        <v>0</v>
      </c>
      <c r="BP5" s="70">
        <f>BM5-BN5+BO5</f>
        <v>57020</v>
      </c>
      <c r="BQ5" s="69"/>
      <c r="BR5" s="69"/>
      <c r="BS5" s="70"/>
      <c r="BT5" s="69"/>
      <c r="BU5" s="69"/>
      <c r="BV5" s="70"/>
      <c r="BW5" s="69"/>
      <c r="BX5" s="69"/>
      <c r="BY5" s="70"/>
      <c r="BZ5" s="69"/>
      <c r="CA5" s="69"/>
      <c r="CB5" s="70"/>
    </row>
    <row r="6" spans="1:80" ht="27" thickBot="1" x14ac:dyDescent="0.3">
      <c r="A6" s="11" t="s">
        <v>24</v>
      </c>
      <c r="B6" s="94">
        <v>40000</v>
      </c>
      <c r="C6" s="69">
        <v>3000</v>
      </c>
      <c r="D6" s="69">
        <v>3105</v>
      </c>
      <c r="E6" s="70">
        <f>B6-C6+D6</f>
        <v>40105</v>
      </c>
      <c r="F6" s="69"/>
      <c r="G6" s="69"/>
      <c r="H6" s="70">
        <f>E6-F6+G6</f>
        <v>40105</v>
      </c>
      <c r="I6" s="69">
        <v>3000</v>
      </c>
      <c r="J6" s="69">
        <v>3725</v>
      </c>
      <c r="K6" s="70">
        <f>H6-I6+J6</f>
        <v>40830</v>
      </c>
      <c r="L6" s="69">
        <v>3000</v>
      </c>
      <c r="M6" s="69">
        <v>6380</v>
      </c>
      <c r="N6" s="70">
        <f>K6-L6+M6</f>
        <v>44210</v>
      </c>
      <c r="O6" s="69">
        <v>3000</v>
      </c>
      <c r="P6" s="69">
        <v>0</v>
      </c>
      <c r="Q6" s="70">
        <f>N6-O6+P6</f>
        <v>41210</v>
      </c>
      <c r="R6" s="69">
        <v>3000</v>
      </c>
      <c r="S6" s="69">
        <v>7845</v>
      </c>
      <c r="T6" s="70">
        <f>Q6-R6+S6</f>
        <v>46055</v>
      </c>
      <c r="U6" s="69">
        <v>3000</v>
      </c>
      <c r="V6" s="69">
        <v>3370</v>
      </c>
      <c r="W6" s="70">
        <f>T6-U6+V6</f>
        <v>46425</v>
      </c>
      <c r="X6" s="69">
        <v>3000</v>
      </c>
      <c r="Y6" s="69">
        <v>2060</v>
      </c>
      <c r="Z6" s="70">
        <f>W6-X6+Y6</f>
        <v>45485</v>
      </c>
      <c r="AA6" s="69">
        <v>3000</v>
      </c>
      <c r="AB6" s="69">
        <v>6045</v>
      </c>
      <c r="AC6" s="70">
        <f>Z6-AA6+AB6</f>
        <v>48530</v>
      </c>
      <c r="AD6" s="69"/>
      <c r="AE6" s="69"/>
      <c r="AF6" s="95">
        <f>AC6-AD6+AE6</f>
        <v>48530</v>
      </c>
      <c r="AG6" s="69">
        <v>3000</v>
      </c>
      <c r="AH6" s="69">
        <v>9515</v>
      </c>
      <c r="AI6" s="95">
        <f>AF6-AG6+AH6</f>
        <v>55045</v>
      </c>
      <c r="AJ6" s="69">
        <v>3000</v>
      </c>
      <c r="AK6" s="69">
        <v>3100</v>
      </c>
      <c r="AL6" s="70">
        <v>55145</v>
      </c>
      <c r="AM6" s="69">
        <v>3000</v>
      </c>
      <c r="AN6" s="69">
        <v>1940</v>
      </c>
      <c r="AO6" s="70">
        <f>AL6-AM6+AN6</f>
        <v>54085</v>
      </c>
      <c r="AP6" s="69"/>
      <c r="AQ6" s="69"/>
      <c r="AR6" s="70">
        <f>AO6-AP6+AQ6</f>
        <v>54085</v>
      </c>
      <c r="AS6" s="69"/>
      <c r="AT6" s="69"/>
      <c r="AU6" s="70">
        <f>SUM(AR6:AT6)</f>
        <v>54085</v>
      </c>
      <c r="AV6" s="69">
        <v>3000</v>
      </c>
      <c r="AW6" s="69">
        <v>3480</v>
      </c>
      <c r="AX6" s="70">
        <f>AU6-AV6+AW6</f>
        <v>54565</v>
      </c>
      <c r="AY6" s="69"/>
      <c r="AZ6" s="69"/>
      <c r="BA6" s="70">
        <f>AX6-AY6+AZ6</f>
        <v>54565</v>
      </c>
      <c r="BB6" s="69"/>
      <c r="BC6" s="69"/>
      <c r="BD6" s="70">
        <f>BA6-BB6+BC6</f>
        <v>54565</v>
      </c>
      <c r="BE6" s="69"/>
      <c r="BF6" s="69"/>
      <c r="BG6" s="70">
        <f>BD6-BE6+BF6</f>
        <v>54565</v>
      </c>
      <c r="BH6" s="69">
        <v>3000</v>
      </c>
      <c r="BI6" s="69">
        <v>0</v>
      </c>
      <c r="BJ6" s="70">
        <f>BG6-BH6+BI6</f>
        <v>51565</v>
      </c>
      <c r="BK6" s="69">
        <v>3000</v>
      </c>
      <c r="BL6" s="69">
        <v>5985</v>
      </c>
      <c r="BM6" s="70">
        <f>BJ6-BK6+BL6</f>
        <v>54550</v>
      </c>
      <c r="BN6" s="69"/>
      <c r="BO6" s="69"/>
      <c r="BP6" s="70">
        <f>BM6-BN6+BO6</f>
        <v>54550</v>
      </c>
      <c r="BQ6" s="69"/>
      <c r="BR6" s="69"/>
      <c r="BS6" s="70"/>
      <c r="BT6" s="69"/>
      <c r="BU6" s="69"/>
      <c r="BV6" s="70"/>
      <c r="BW6" s="69"/>
      <c r="BX6" s="69"/>
      <c r="BY6" s="70"/>
      <c r="BZ6" s="69"/>
      <c r="CA6" s="69"/>
      <c r="CB6" s="70"/>
    </row>
    <row r="7" spans="1:80" ht="27" thickBot="1" x14ac:dyDescent="0.3">
      <c r="A7" s="7" t="s">
        <v>41</v>
      </c>
      <c r="B7" s="94">
        <v>40000</v>
      </c>
      <c r="C7" s="69"/>
      <c r="D7" s="69"/>
      <c r="E7" s="70">
        <f>B7-C7+D7</f>
        <v>40000</v>
      </c>
      <c r="F7" s="69">
        <v>3000</v>
      </c>
      <c r="G7" s="69">
        <v>0</v>
      </c>
      <c r="H7" s="70">
        <f>E7-F7+G7</f>
        <v>37000</v>
      </c>
      <c r="I7" s="69"/>
      <c r="J7" s="69"/>
      <c r="K7" s="70">
        <f>H7-I7+J7</f>
        <v>37000</v>
      </c>
      <c r="L7" s="69">
        <v>3000</v>
      </c>
      <c r="M7" s="69">
        <v>0</v>
      </c>
      <c r="N7" s="70">
        <f>K7-L7+M7</f>
        <v>34000</v>
      </c>
      <c r="O7" s="69">
        <v>3000</v>
      </c>
      <c r="P7" s="69">
        <v>0</v>
      </c>
      <c r="Q7" s="70">
        <f>N7-O7+P7</f>
        <v>31000</v>
      </c>
      <c r="R7" s="69">
        <v>3000</v>
      </c>
      <c r="S7" s="69">
        <v>7565</v>
      </c>
      <c r="T7" s="70">
        <f>Q7-R7+S7</f>
        <v>35565</v>
      </c>
      <c r="U7" s="69">
        <v>3000</v>
      </c>
      <c r="V7" s="69">
        <v>3830</v>
      </c>
      <c r="W7" s="70">
        <f>T7-U7+V7</f>
        <v>36395</v>
      </c>
      <c r="X7" s="69">
        <v>3000</v>
      </c>
      <c r="Y7" s="69">
        <v>7255</v>
      </c>
      <c r="Z7" s="70">
        <f>W7-X7+Y7</f>
        <v>40650</v>
      </c>
      <c r="AA7" s="69">
        <v>3000</v>
      </c>
      <c r="AB7" s="69">
        <v>0</v>
      </c>
      <c r="AC7" s="70">
        <f>Z7-AA7+AB7</f>
        <v>37650</v>
      </c>
      <c r="AD7" s="69"/>
      <c r="AE7" s="69"/>
      <c r="AF7" s="95">
        <f>AC7-AD7+AE7</f>
        <v>37650</v>
      </c>
      <c r="AG7" s="69"/>
      <c r="AH7" s="69"/>
      <c r="AI7" s="95">
        <f>AF7-AG7+AH7</f>
        <v>37650</v>
      </c>
      <c r="AJ7" s="69"/>
      <c r="AK7" s="69"/>
      <c r="AL7" s="70">
        <v>37650</v>
      </c>
      <c r="AM7" s="69"/>
      <c r="AN7" s="69"/>
      <c r="AO7" s="70">
        <f>AL7-AM7+AN7</f>
        <v>37650</v>
      </c>
      <c r="AP7" s="69">
        <v>3000</v>
      </c>
      <c r="AQ7" s="69">
        <v>1550</v>
      </c>
      <c r="AR7" s="70">
        <f>AO7-AP7+AQ7</f>
        <v>36200</v>
      </c>
      <c r="AS7" s="69">
        <v>3000</v>
      </c>
      <c r="AT7" s="69">
        <v>2800</v>
      </c>
      <c r="AU7" s="70">
        <f>SUM(AR7:AT7)</f>
        <v>42000</v>
      </c>
      <c r="AV7" s="69"/>
      <c r="AW7" s="69"/>
      <c r="AX7" s="70">
        <f>AU7-AV7+AW7</f>
        <v>42000</v>
      </c>
      <c r="AY7" s="69"/>
      <c r="AZ7" s="69"/>
      <c r="BA7" s="70">
        <f>AX7-AY7+AZ7</f>
        <v>42000</v>
      </c>
      <c r="BB7" s="69"/>
      <c r="BC7" s="69"/>
      <c r="BD7" s="70">
        <f>BA7-BB7+BC7</f>
        <v>42000</v>
      </c>
      <c r="BE7" s="69">
        <v>3000</v>
      </c>
      <c r="BF7" s="69">
        <v>7940</v>
      </c>
      <c r="BG7" s="70">
        <f>BD7-BE7+BF7</f>
        <v>46940</v>
      </c>
      <c r="BH7" s="69">
        <v>3000</v>
      </c>
      <c r="BI7" s="69">
        <v>4565</v>
      </c>
      <c r="BJ7" s="70">
        <f>BG7-BH7+BI7</f>
        <v>48505</v>
      </c>
      <c r="BK7" s="69"/>
      <c r="BL7" s="69"/>
      <c r="BM7" s="70">
        <f>BJ7-BK7+BL7</f>
        <v>48505</v>
      </c>
      <c r="BN7" s="69"/>
      <c r="BO7" s="69"/>
      <c r="BP7" s="70">
        <f>BM7-BN7+BO7</f>
        <v>48505</v>
      </c>
      <c r="BQ7" s="69"/>
      <c r="BR7" s="69"/>
      <c r="BS7" s="70"/>
      <c r="BT7" s="69"/>
      <c r="BU7" s="69"/>
      <c r="BV7" s="70"/>
      <c r="BW7" s="69"/>
      <c r="BX7" s="69"/>
      <c r="BY7" s="70"/>
      <c r="BZ7" s="69"/>
      <c r="CA7" s="69"/>
      <c r="CB7" s="70"/>
    </row>
    <row r="8" spans="1:80" ht="27" thickBot="1" x14ac:dyDescent="0.3">
      <c r="A8" s="7" t="s">
        <v>35</v>
      </c>
      <c r="B8" s="94">
        <v>40000</v>
      </c>
      <c r="C8" s="69"/>
      <c r="D8" s="69"/>
      <c r="E8" s="70">
        <f>B8-C8+D8</f>
        <v>40000</v>
      </c>
      <c r="F8" s="69"/>
      <c r="G8" s="69"/>
      <c r="H8" s="70">
        <f>E8-F8+G8</f>
        <v>40000</v>
      </c>
      <c r="I8" s="69"/>
      <c r="J8" s="69"/>
      <c r="K8" s="70">
        <f>H8-I8+J8</f>
        <v>40000</v>
      </c>
      <c r="L8" s="69"/>
      <c r="M8" s="69"/>
      <c r="N8" s="70">
        <f>K8-L8+M8</f>
        <v>40000</v>
      </c>
      <c r="O8" s="69"/>
      <c r="P8" s="69"/>
      <c r="Q8" s="70">
        <f>N8-O8+P8</f>
        <v>40000</v>
      </c>
      <c r="R8" s="69"/>
      <c r="S8" s="69"/>
      <c r="T8" s="70">
        <f>Q8-R8+S8</f>
        <v>40000</v>
      </c>
      <c r="U8" s="69"/>
      <c r="V8" s="69"/>
      <c r="W8" s="70">
        <f>T8-U8+V8</f>
        <v>40000</v>
      </c>
      <c r="X8" s="69"/>
      <c r="Y8" s="69"/>
      <c r="Z8" s="70">
        <f>W8-X8+Y8</f>
        <v>40000</v>
      </c>
      <c r="AA8" s="69"/>
      <c r="AB8" s="69"/>
      <c r="AC8" s="70">
        <f>Z8-AA8+AB8</f>
        <v>40000</v>
      </c>
      <c r="AD8" s="69"/>
      <c r="AE8" s="69"/>
      <c r="AF8" s="95">
        <f>AC8-AD8+AE8</f>
        <v>40000</v>
      </c>
      <c r="AG8" s="69"/>
      <c r="AH8" s="69"/>
      <c r="AI8" s="95">
        <f>AF8-AG8+AH8</f>
        <v>40000</v>
      </c>
      <c r="AJ8" s="69"/>
      <c r="AK8" s="69"/>
      <c r="AL8" s="70">
        <v>40000</v>
      </c>
      <c r="AM8" s="69"/>
      <c r="AN8" s="69"/>
      <c r="AO8" s="70">
        <f>AL8-AM8+AN8</f>
        <v>40000</v>
      </c>
      <c r="AP8" s="69"/>
      <c r="AQ8" s="69"/>
      <c r="AR8" s="70">
        <f>AO8-AP8+AQ8</f>
        <v>40000</v>
      </c>
      <c r="AS8" s="69">
        <v>3000</v>
      </c>
      <c r="AT8" s="69">
        <v>3685</v>
      </c>
      <c r="AU8" s="70">
        <f>SUM(AR8:AT8)</f>
        <v>46685</v>
      </c>
      <c r="AV8" s="69"/>
      <c r="AW8" s="69"/>
      <c r="AX8" s="70">
        <f>AU8-AV8+AW8</f>
        <v>46685</v>
      </c>
      <c r="AY8" s="69"/>
      <c r="AZ8" s="69"/>
      <c r="BA8" s="70">
        <f>AX8-AY8+AZ8</f>
        <v>46685</v>
      </c>
      <c r="BB8" s="69"/>
      <c r="BC8" s="69"/>
      <c r="BD8" s="70">
        <f>BA8-BB8+BC8</f>
        <v>46685</v>
      </c>
      <c r="BE8" s="69"/>
      <c r="BF8" s="69"/>
      <c r="BG8" s="70">
        <f>BD8-BE8+BF8</f>
        <v>46685</v>
      </c>
      <c r="BH8" s="69"/>
      <c r="BI8" s="69"/>
      <c r="BJ8" s="70">
        <f>BG8-BH8+BI8</f>
        <v>46685</v>
      </c>
      <c r="BK8" s="69"/>
      <c r="BL8" s="69"/>
      <c r="BM8" s="70">
        <f>BJ8-BK8+BL8</f>
        <v>46685</v>
      </c>
      <c r="BN8" s="69"/>
      <c r="BO8" s="69"/>
      <c r="BP8" s="70">
        <f>BM8-BN8+BO8</f>
        <v>46685</v>
      </c>
      <c r="BQ8" s="69"/>
      <c r="BR8" s="69"/>
      <c r="BS8" s="70"/>
      <c r="BT8" s="69"/>
      <c r="BU8" s="69"/>
      <c r="BV8" s="70"/>
      <c r="BW8" s="69"/>
      <c r="BX8" s="69"/>
      <c r="BY8" s="70"/>
      <c r="BZ8" s="69"/>
      <c r="CA8" s="69"/>
      <c r="CB8" s="70"/>
    </row>
    <row r="9" spans="1:80" ht="27" thickBot="1" x14ac:dyDescent="0.3">
      <c r="A9" s="11" t="s">
        <v>20</v>
      </c>
      <c r="B9" s="94">
        <v>40000</v>
      </c>
      <c r="C9" s="69"/>
      <c r="D9" s="69"/>
      <c r="E9" s="70">
        <f>B9-C9+D9</f>
        <v>40000</v>
      </c>
      <c r="F9" s="69"/>
      <c r="G9" s="69"/>
      <c r="H9" s="70">
        <f>E9-F9+G9</f>
        <v>40000</v>
      </c>
      <c r="I9" s="69"/>
      <c r="J9" s="69"/>
      <c r="K9" s="70">
        <f>H9-I9+J9</f>
        <v>40000</v>
      </c>
      <c r="L9" s="69">
        <v>3000</v>
      </c>
      <c r="M9" s="69">
        <v>9620</v>
      </c>
      <c r="N9" s="70">
        <f>K9-L9+M9</f>
        <v>46620</v>
      </c>
      <c r="O9" s="69"/>
      <c r="P9" s="69"/>
      <c r="Q9" s="70">
        <f>N9-O9+P9</f>
        <v>46620</v>
      </c>
      <c r="R9" s="69"/>
      <c r="S9" s="69"/>
      <c r="T9" s="70">
        <f>Q9-R9+S9</f>
        <v>46620</v>
      </c>
      <c r="U9" s="69"/>
      <c r="V9" s="69"/>
      <c r="W9" s="70">
        <f>T9-U9+V9</f>
        <v>46620</v>
      </c>
      <c r="X9" s="69"/>
      <c r="Y9" s="69"/>
      <c r="Z9" s="70">
        <f>W9-X9+Y9</f>
        <v>46620</v>
      </c>
      <c r="AA9" s="69">
        <v>3000</v>
      </c>
      <c r="AB9" s="69">
        <v>3485</v>
      </c>
      <c r="AC9" s="70">
        <f>Z9-AA9+AB9</f>
        <v>47105</v>
      </c>
      <c r="AD9" s="69"/>
      <c r="AE9" s="69"/>
      <c r="AF9" s="95">
        <f>AC9-AD9+AE9</f>
        <v>47105</v>
      </c>
      <c r="AG9" s="69"/>
      <c r="AH9" s="69"/>
      <c r="AI9" s="95">
        <f>AF9-AG9+AH9</f>
        <v>47105</v>
      </c>
      <c r="AJ9" s="69"/>
      <c r="AK9" s="69"/>
      <c r="AL9" s="70">
        <v>47105</v>
      </c>
      <c r="AM9" s="69"/>
      <c r="AN9" s="69"/>
      <c r="AO9" s="70">
        <f>AL9-AM9+AN9</f>
        <v>47105</v>
      </c>
      <c r="AP9" s="69">
        <v>3000</v>
      </c>
      <c r="AQ9" s="69">
        <v>6350</v>
      </c>
      <c r="AR9" s="70">
        <f>AO9-AP9+AQ9</f>
        <v>50455</v>
      </c>
      <c r="AS9" s="69"/>
      <c r="AT9" s="69"/>
      <c r="AU9" s="70">
        <f>SUM(AR9:AT9)</f>
        <v>50455</v>
      </c>
      <c r="AV9" s="69"/>
      <c r="AW9" s="69"/>
      <c r="AX9" s="70">
        <f>AU9-AV9+AW9</f>
        <v>50455</v>
      </c>
      <c r="AY9" s="69"/>
      <c r="AZ9" s="69"/>
      <c r="BA9" s="70">
        <f>AX9-AY9+AZ9</f>
        <v>50455</v>
      </c>
      <c r="BB9" s="69"/>
      <c r="BC9" s="69"/>
      <c r="BD9" s="70">
        <f>BA9-BB9+BC9</f>
        <v>50455</v>
      </c>
      <c r="BE9" s="69"/>
      <c r="BF9" s="69"/>
      <c r="BG9" s="70">
        <f>BD9-BE9+BF9</f>
        <v>50455</v>
      </c>
      <c r="BH9" s="69">
        <v>3000</v>
      </c>
      <c r="BI9" s="69">
        <v>0</v>
      </c>
      <c r="BJ9" s="70">
        <f>BG9-BH9+BI9</f>
        <v>47455</v>
      </c>
      <c r="BK9" s="69">
        <v>3000</v>
      </c>
      <c r="BL9" s="69">
        <v>1065</v>
      </c>
      <c r="BM9" s="70">
        <f>BJ9-BK9+BL9</f>
        <v>45520</v>
      </c>
      <c r="BN9" s="69"/>
      <c r="BO9" s="69"/>
      <c r="BP9" s="70">
        <f>BM9-BN9+BO9</f>
        <v>45520</v>
      </c>
      <c r="BQ9" s="69"/>
      <c r="BR9" s="69"/>
      <c r="BS9" s="70"/>
      <c r="BT9" s="69"/>
      <c r="BU9" s="69"/>
      <c r="BV9" s="70"/>
      <c r="BW9" s="69"/>
      <c r="BX9" s="69"/>
      <c r="BY9" s="70"/>
      <c r="BZ9" s="69"/>
      <c r="CA9" s="69"/>
      <c r="CB9" s="70"/>
    </row>
    <row r="10" spans="1:80" ht="27" thickBot="1" x14ac:dyDescent="0.3">
      <c r="A10" s="11" t="s">
        <v>5</v>
      </c>
      <c r="B10" s="94">
        <v>40000</v>
      </c>
      <c r="C10" s="69"/>
      <c r="D10" s="69"/>
      <c r="E10" s="70">
        <f>B10-C10+D10</f>
        <v>40000</v>
      </c>
      <c r="F10" s="69"/>
      <c r="G10" s="69"/>
      <c r="H10" s="70">
        <f>E10-F10+G10</f>
        <v>40000</v>
      </c>
      <c r="I10" s="69">
        <v>3000</v>
      </c>
      <c r="J10" s="69">
        <v>4445</v>
      </c>
      <c r="K10" s="70">
        <f>H10-I10+J10</f>
        <v>41445</v>
      </c>
      <c r="L10" s="69"/>
      <c r="M10" s="69"/>
      <c r="N10" s="70">
        <f>K10-L10+M10</f>
        <v>41445</v>
      </c>
      <c r="O10" s="69"/>
      <c r="P10" s="69"/>
      <c r="Q10" s="70">
        <f>N10-O10+P10</f>
        <v>41445</v>
      </c>
      <c r="R10" s="69"/>
      <c r="S10" s="69"/>
      <c r="T10" s="70">
        <f>Q10-R10+S10</f>
        <v>41445</v>
      </c>
      <c r="U10" s="69"/>
      <c r="V10" s="69"/>
      <c r="W10" s="70">
        <f>T10-U10+V10</f>
        <v>41445</v>
      </c>
      <c r="X10" s="69">
        <v>3000</v>
      </c>
      <c r="Y10" s="69">
        <v>2970</v>
      </c>
      <c r="Z10" s="70">
        <f>W10-X10+Y10</f>
        <v>41415</v>
      </c>
      <c r="AA10" s="69"/>
      <c r="AB10" s="69"/>
      <c r="AC10" s="70">
        <f>Z10-AA10+AB10</f>
        <v>41415</v>
      </c>
      <c r="AD10" s="69">
        <v>3000</v>
      </c>
      <c r="AE10" s="69">
        <v>4395</v>
      </c>
      <c r="AF10" s="95">
        <f>AC10-AD10+AE10</f>
        <v>42810</v>
      </c>
      <c r="AG10" s="69"/>
      <c r="AH10" s="69"/>
      <c r="AI10" s="95">
        <f>AF10-AG10+AH10</f>
        <v>42810</v>
      </c>
      <c r="AJ10" s="69"/>
      <c r="AK10" s="69"/>
      <c r="AL10" s="70">
        <v>42810</v>
      </c>
      <c r="AM10" s="69"/>
      <c r="AN10" s="69"/>
      <c r="AO10" s="70">
        <f>AL10-AM10+AN10</f>
        <v>42810</v>
      </c>
      <c r="AP10" s="69">
        <v>3000</v>
      </c>
      <c r="AQ10" s="69">
        <v>5190</v>
      </c>
      <c r="AR10" s="70">
        <f>AO10-AP10+AQ10</f>
        <v>45000</v>
      </c>
      <c r="AS10" s="69"/>
      <c r="AT10" s="69"/>
      <c r="AU10" s="70">
        <f>SUM(AR10:AT10)</f>
        <v>45000</v>
      </c>
      <c r="AV10" s="69"/>
      <c r="AW10" s="69"/>
      <c r="AX10" s="70">
        <f>AU10-AV10+AW10</f>
        <v>45000</v>
      </c>
      <c r="AY10" s="69"/>
      <c r="AZ10" s="69"/>
      <c r="BA10" s="70">
        <f>AX10-AY10+AZ10</f>
        <v>45000</v>
      </c>
      <c r="BB10" s="69"/>
      <c r="BC10" s="69"/>
      <c r="BD10" s="70">
        <f>BA10-BB10+BC10</f>
        <v>45000</v>
      </c>
      <c r="BE10" s="69"/>
      <c r="BF10" s="69"/>
      <c r="BG10" s="70">
        <f>BD10-BE10+BF10</f>
        <v>45000</v>
      </c>
      <c r="BH10" s="69"/>
      <c r="BI10" s="69"/>
      <c r="BJ10" s="70">
        <f>BG10-BH10+BI10</f>
        <v>45000</v>
      </c>
      <c r="BK10" s="69"/>
      <c r="BL10" s="69"/>
      <c r="BM10" s="70">
        <f>BJ10-BK10+BL10</f>
        <v>45000</v>
      </c>
      <c r="BN10" s="69"/>
      <c r="BO10" s="69"/>
      <c r="BP10" s="70">
        <f>BM10-BN10+BO10</f>
        <v>45000</v>
      </c>
      <c r="BQ10" s="69"/>
      <c r="BR10" s="69"/>
      <c r="BS10" s="70"/>
      <c r="BT10" s="69"/>
      <c r="BU10" s="69"/>
      <c r="BV10" s="70"/>
      <c r="BW10" s="69"/>
      <c r="BX10" s="69"/>
      <c r="BY10" s="70"/>
      <c r="BZ10" s="69"/>
      <c r="CA10" s="69"/>
      <c r="CB10" s="70"/>
    </row>
    <row r="11" spans="1:80" ht="27" thickBot="1" x14ac:dyDescent="0.3">
      <c r="A11" s="11" t="s">
        <v>40</v>
      </c>
      <c r="B11" s="94">
        <v>40000</v>
      </c>
      <c r="C11" s="69"/>
      <c r="D11" s="69"/>
      <c r="E11" s="70">
        <f>B11-C11+D11</f>
        <v>40000</v>
      </c>
      <c r="F11" s="69">
        <v>3000</v>
      </c>
      <c r="G11" s="69">
        <v>7580</v>
      </c>
      <c r="H11" s="70">
        <f>E11-F11+G11</f>
        <v>44580</v>
      </c>
      <c r="I11" s="69"/>
      <c r="J11" s="69"/>
      <c r="K11" s="70">
        <f>H11-I11+J11</f>
        <v>44580</v>
      </c>
      <c r="L11" s="69"/>
      <c r="M11" s="69"/>
      <c r="N11" s="70">
        <f>K11-L11+M11</f>
        <v>44580</v>
      </c>
      <c r="O11" s="69">
        <v>3000</v>
      </c>
      <c r="P11" s="69">
        <v>0</v>
      </c>
      <c r="Q11" s="70">
        <f>N11-O11+P11</f>
        <v>41580</v>
      </c>
      <c r="R11" s="69"/>
      <c r="S11" s="69"/>
      <c r="T11" s="70">
        <f>Q11-R11+S11</f>
        <v>41580</v>
      </c>
      <c r="U11" s="69">
        <v>3000</v>
      </c>
      <c r="V11" s="69">
        <v>3755</v>
      </c>
      <c r="W11" s="70">
        <f>T11-U11+V11</f>
        <v>42335</v>
      </c>
      <c r="X11" s="69"/>
      <c r="Y11" s="69"/>
      <c r="Z11" s="70">
        <f>W11-X11+Y11</f>
        <v>42335</v>
      </c>
      <c r="AA11" s="69">
        <v>3000</v>
      </c>
      <c r="AB11" s="69">
        <v>3195</v>
      </c>
      <c r="AC11" s="70">
        <f>Z11-AA11+AB11</f>
        <v>42530</v>
      </c>
      <c r="AD11" s="69"/>
      <c r="AE11" s="69"/>
      <c r="AF11" s="95">
        <f>AC11-AD11+AE11</f>
        <v>42530</v>
      </c>
      <c r="AG11" s="69">
        <v>3000</v>
      </c>
      <c r="AH11" s="69">
        <v>1050</v>
      </c>
      <c r="AI11" s="95">
        <f>AF11-AG11+AH11</f>
        <v>40580</v>
      </c>
      <c r="AJ11" s="69">
        <v>500</v>
      </c>
      <c r="AK11" s="69">
        <v>1000</v>
      </c>
      <c r="AL11" s="70">
        <v>41080</v>
      </c>
      <c r="AM11" s="69">
        <v>3000</v>
      </c>
      <c r="AN11" s="69">
        <v>0</v>
      </c>
      <c r="AO11" s="70">
        <f>AL11-AM11+AN11</f>
        <v>38080</v>
      </c>
      <c r="AP11" s="69"/>
      <c r="AQ11" s="69"/>
      <c r="AR11" s="70">
        <f>AO11-AP11+AQ11</f>
        <v>38080</v>
      </c>
      <c r="AS11" s="69">
        <v>2000</v>
      </c>
      <c r="AT11" s="69">
        <v>5520</v>
      </c>
      <c r="AU11" s="70">
        <f>SUM(AR11:AT11)</f>
        <v>45600</v>
      </c>
      <c r="AV11" s="69"/>
      <c r="AW11" s="69"/>
      <c r="AX11" s="70">
        <f>AU11-AV11+AW11</f>
        <v>45600</v>
      </c>
      <c r="AY11" s="69"/>
      <c r="AZ11" s="69"/>
      <c r="BA11" s="70">
        <f>AX11-AY11+AZ11</f>
        <v>45600</v>
      </c>
      <c r="BB11" s="69">
        <v>2000</v>
      </c>
      <c r="BC11" s="69">
        <v>0</v>
      </c>
      <c r="BD11" s="70">
        <f>BA11-BB11+BC11</f>
        <v>43600</v>
      </c>
      <c r="BE11" s="69"/>
      <c r="BF11" s="69"/>
      <c r="BG11" s="70">
        <f>BD11-BE11+BF11</f>
        <v>43600</v>
      </c>
      <c r="BH11" s="69">
        <v>2000</v>
      </c>
      <c r="BI11" s="69">
        <v>2560</v>
      </c>
      <c r="BJ11" s="70">
        <f>BG11-BH11+BI11</f>
        <v>44160</v>
      </c>
      <c r="BK11" s="69"/>
      <c r="BL11" s="69"/>
      <c r="BM11" s="70">
        <f>BJ11-BK11+BL11</f>
        <v>44160</v>
      </c>
      <c r="BN11" s="69"/>
      <c r="BO11" s="69"/>
      <c r="BP11" s="70">
        <f>BM11-BN11+BO11</f>
        <v>44160</v>
      </c>
      <c r="BQ11" s="69"/>
      <c r="BR11" s="69"/>
      <c r="BS11" s="70"/>
      <c r="BT11" s="69"/>
      <c r="BU11" s="69"/>
      <c r="BV11" s="70"/>
      <c r="BW11" s="69"/>
      <c r="BX11" s="69"/>
      <c r="BY11" s="70"/>
      <c r="BZ11" s="69"/>
      <c r="CA11" s="69"/>
      <c r="CB11" s="70"/>
    </row>
    <row r="12" spans="1:80" ht="27" thickBot="1" x14ac:dyDescent="0.3">
      <c r="A12" s="11" t="s">
        <v>39</v>
      </c>
      <c r="B12" s="94">
        <v>40000</v>
      </c>
      <c r="C12" s="69"/>
      <c r="D12" s="69"/>
      <c r="E12" s="70">
        <f>B12-C12+D12</f>
        <v>40000</v>
      </c>
      <c r="F12" s="69"/>
      <c r="G12" s="69"/>
      <c r="H12" s="70">
        <f>E12-F12+G12</f>
        <v>40000</v>
      </c>
      <c r="I12" s="69"/>
      <c r="J12" s="69"/>
      <c r="K12" s="70">
        <f>H12-I12+J12</f>
        <v>40000</v>
      </c>
      <c r="L12" s="69"/>
      <c r="M12" s="69"/>
      <c r="N12" s="70">
        <f>K12-L12+M12</f>
        <v>40000</v>
      </c>
      <c r="O12" s="69"/>
      <c r="P12" s="69"/>
      <c r="Q12" s="70">
        <f>N12-O12+P12</f>
        <v>40000</v>
      </c>
      <c r="R12" s="69"/>
      <c r="S12" s="69"/>
      <c r="T12" s="70">
        <f>Q12-R12+S12</f>
        <v>40000</v>
      </c>
      <c r="U12" s="69">
        <v>3000</v>
      </c>
      <c r="V12" s="69">
        <v>7100</v>
      </c>
      <c r="W12" s="70">
        <f>T12-U12+V12</f>
        <v>44100</v>
      </c>
      <c r="X12" s="69"/>
      <c r="Y12" s="69"/>
      <c r="Z12" s="70">
        <f>W12-X12+Y12</f>
        <v>44100</v>
      </c>
      <c r="AA12" s="69"/>
      <c r="AB12" s="69"/>
      <c r="AC12" s="70">
        <f>Z12-AA12+AB12</f>
        <v>44100</v>
      </c>
      <c r="AD12" s="69"/>
      <c r="AE12" s="69"/>
      <c r="AF12" s="95">
        <f>AC12-AD12+AE12</f>
        <v>44100</v>
      </c>
      <c r="AG12" s="69"/>
      <c r="AH12" s="69"/>
      <c r="AI12" s="95">
        <f>AF12-AG12+AH12</f>
        <v>44100</v>
      </c>
      <c r="AJ12" s="69"/>
      <c r="AK12" s="69"/>
      <c r="AL12" s="70">
        <v>44100</v>
      </c>
      <c r="AM12" s="69"/>
      <c r="AN12" s="69"/>
      <c r="AO12" s="70">
        <f>AL12-AM12+AN12</f>
        <v>44100</v>
      </c>
      <c r="AP12" s="69"/>
      <c r="AQ12" s="69"/>
      <c r="AR12" s="70">
        <f>AO12-AP12+AQ12</f>
        <v>44100</v>
      </c>
      <c r="AS12" s="69"/>
      <c r="AT12" s="69"/>
      <c r="AU12" s="70">
        <f>SUM(AR12:AT12)</f>
        <v>44100</v>
      </c>
      <c r="AV12" s="69"/>
      <c r="AW12" s="69"/>
      <c r="AX12" s="70">
        <f>AU12-AV12+AW12</f>
        <v>44100</v>
      </c>
      <c r="AY12" s="69"/>
      <c r="AZ12" s="69"/>
      <c r="BA12" s="70">
        <f>AX12-AY12+AZ12</f>
        <v>44100</v>
      </c>
      <c r="BB12" s="69"/>
      <c r="BC12" s="69"/>
      <c r="BD12" s="70">
        <f>BA12-BB12+BC12</f>
        <v>44100</v>
      </c>
      <c r="BE12" s="69"/>
      <c r="BF12" s="69"/>
      <c r="BG12" s="70">
        <f>BD12-BE12+BF12</f>
        <v>44100</v>
      </c>
      <c r="BH12" s="69"/>
      <c r="BI12" s="69"/>
      <c r="BJ12" s="70">
        <f>BG12-BH12+BI12</f>
        <v>44100</v>
      </c>
      <c r="BK12" s="69"/>
      <c r="BL12" s="69"/>
      <c r="BM12" s="70">
        <f>BJ12-BK12+BL12</f>
        <v>44100</v>
      </c>
      <c r="BN12" s="69"/>
      <c r="BO12" s="69"/>
      <c r="BP12" s="70">
        <f>BM12-BN12+BO12</f>
        <v>44100</v>
      </c>
      <c r="BQ12" s="69"/>
      <c r="BR12" s="69"/>
      <c r="BS12" s="70"/>
      <c r="BT12" s="69"/>
      <c r="BU12" s="69"/>
      <c r="BV12" s="70"/>
      <c r="BW12" s="69"/>
      <c r="BX12" s="69"/>
      <c r="BY12" s="70"/>
      <c r="BZ12" s="69"/>
      <c r="CA12" s="69"/>
      <c r="CB12" s="70"/>
    </row>
    <row r="13" spans="1:80" ht="27" thickBot="1" x14ac:dyDescent="0.3">
      <c r="A13" s="7" t="s">
        <v>22</v>
      </c>
      <c r="B13" s="94">
        <v>40000</v>
      </c>
      <c r="C13" s="69">
        <v>3000</v>
      </c>
      <c r="D13" s="69">
        <v>3170</v>
      </c>
      <c r="E13" s="70">
        <f>B13-C13+D13</f>
        <v>40170</v>
      </c>
      <c r="F13" s="69">
        <v>3000</v>
      </c>
      <c r="G13" s="69">
        <v>4610</v>
      </c>
      <c r="H13" s="70">
        <f>E13-F13+G13</f>
        <v>41780</v>
      </c>
      <c r="I13" s="69">
        <v>3000</v>
      </c>
      <c r="J13" s="69">
        <v>3125</v>
      </c>
      <c r="K13" s="70">
        <f>H13-I13+J13</f>
        <v>41905</v>
      </c>
      <c r="L13" s="69"/>
      <c r="M13" s="69"/>
      <c r="N13" s="70">
        <f>K13-L13+M13</f>
        <v>41905</v>
      </c>
      <c r="O13" s="69"/>
      <c r="P13" s="69"/>
      <c r="Q13" s="70">
        <f>N13-O13+P13</f>
        <v>41905</v>
      </c>
      <c r="R13" s="69"/>
      <c r="S13" s="69"/>
      <c r="T13" s="70">
        <f>Q13-R13+S13</f>
        <v>41905</v>
      </c>
      <c r="U13" s="69"/>
      <c r="V13" s="69"/>
      <c r="W13" s="70">
        <f>T13-U13+V13</f>
        <v>41905</v>
      </c>
      <c r="X13" s="69"/>
      <c r="Y13" s="69"/>
      <c r="Z13" s="70">
        <f>W13-X13+Y13</f>
        <v>41905</v>
      </c>
      <c r="AA13" s="69"/>
      <c r="AB13" s="69"/>
      <c r="AC13" s="70">
        <f>Z13-AA13+AB13</f>
        <v>41905</v>
      </c>
      <c r="AD13" s="69"/>
      <c r="AE13" s="69"/>
      <c r="AF13" s="95">
        <f>AC13-AD13+AE13</f>
        <v>41905</v>
      </c>
      <c r="AG13" s="69">
        <v>3000</v>
      </c>
      <c r="AH13" s="69">
        <v>0</v>
      </c>
      <c r="AI13" s="95">
        <f>AF13-AG13+AH13</f>
        <v>38905</v>
      </c>
      <c r="AJ13" s="69"/>
      <c r="AK13" s="69"/>
      <c r="AL13" s="70">
        <v>38905</v>
      </c>
      <c r="AM13" s="69">
        <v>3000</v>
      </c>
      <c r="AN13" s="69">
        <v>4810</v>
      </c>
      <c r="AO13" s="70">
        <f>AL13-AM13+AN13</f>
        <v>40715</v>
      </c>
      <c r="AP13" s="69"/>
      <c r="AQ13" s="69"/>
      <c r="AR13" s="70">
        <f>AO13-AP13+AQ13</f>
        <v>40715</v>
      </c>
      <c r="AS13" s="69"/>
      <c r="AT13" s="69"/>
      <c r="AU13" s="70">
        <f>SUM(AR13:AT13)</f>
        <v>40715</v>
      </c>
      <c r="AV13" s="69"/>
      <c r="AW13" s="69"/>
      <c r="AX13" s="70">
        <f>AU13-AV13+AW13</f>
        <v>40715</v>
      </c>
      <c r="AY13" s="69">
        <v>3000</v>
      </c>
      <c r="AZ13" s="69">
        <v>6010</v>
      </c>
      <c r="BA13" s="70">
        <f>AX13-AY13+AZ13</f>
        <v>43725</v>
      </c>
      <c r="BB13" s="69">
        <v>3000</v>
      </c>
      <c r="BC13" s="69">
        <v>2545</v>
      </c>
      <c r="BD13" s="70">
        <f>BA13-BB13+BC13</f>
        <v>43270</v>
      </c>
      <c r="BE13" s="69"/>
      <c r="BF13" s="69"/>
      <c r="BG13" s="70">
        <f>BD13-BE13+BF13</f>
        <v>43270</v>
      </c>
      <c r="BH13" s="69">
        <v>3000</v>
      </c>
      <c r="BI13" s="69">
        <v>5570</v>
      </c>
      <c r="BJ13" s="70">
        <f>BG13-BH13+BI13</f>
        <v>45840</v>
      </c>
      <c r="BK13" s="69">
        <v>3000</v>
      </c>
      <c r="BL13" s="69">
        <v>725</v>
      </c>
      <c r="BM13" s="70">
        <f>BJ13-BK13+BL13</f>
        <v>43565</v>
      </c>
      <c r="BN13" s="69"/>
      <c r="BO13" s="69"/>
      <c r="BP13" s="70">
        <f>BM13-BN13+BO13</f>
        <v>43565</v>
      </c>
      <c r="BQ13" s="69"/>
      <c r="BR13" s="69"/>
      <c r="BS13" s="70"/>
      <c r="BT13" s="69"/>
      <c r="BU13" s="69"/>
      <c r="BV13" s="70"/>
      <c r="BW13" s="69"/>
      <c r="BX13" s="69"/>
      <c r="BY13" s="70"/>
      <c r="BZ13" s="69"/>
      <c r="CA13" s="69"/>
      <c r="CB13" s="70"/>
    </row>
    <row r="14" spans="1:80" ht="27" thickBot="1" x14ac:dyDescent="0.3">
      <c r="A14" s="11" t="s">
        <v>23</v>
      </c>
      <c r="B14" s="94">
        <v>40000</v>
      </c>
      <c r="C14" s="69"/>
      <c r="D14" s="69"/>
      <c r="E14" s="70">
        <f>B14-C14+D14</f>
        <v>40000</v>
      </c>
      <c r="F14" s="69"/>
      <c r="G14" s="69"/>
      <c r="H14" s="70">
        <f>E14-F14+G14</f>
        <v>40000</v>
      </c>
      <c r="I14" s="69">
        <v>3000</v>
      </c>
      <c r="J14" s="69">
        <v>2355</v>
      </c>
      <c r="K14" s="70">
        <f>H14-I14+J14</f>
        <v>39355</v>
      </c>
      <c r="L14" s="69"/>
      <c r="M14" s="69"/>
      <c r="N14" s="70">
        <f>K14-L14+M14</f>
        <v>39355</v>
      </c>
      <c r="O14" s="69">
        <v>3000</v>
      </c>
      <c r="P14" s="69">
        <v>4025</v>
      </c>
      <c r="Q14" s="70">
        <f>N14-O14+P14</f>
        <v>40380</v>
      </c>
      <c r="R14" s="69"/>
      <c r="S14" s="69"/>
      <c r="T14" s="70">
        <f>Q14-R14+S14</f>
        <v>40380</v>
      </c>
      <c r="U14" s="69"/>
      <c r="V14" s="69"/>
      <c r="W14" s="70">
        <f>T14-U14+V14</f>
        <v>40380</v>
      </c>
      <c r="X14" s="69"/>
      <c r="Y14" s="69"/>
      <c r="Z14" s="70">
        <f>W14-X14+Y14</f>
        <v>40380</v>
      </c>
      <c r="AA14" s="69"/>
      <c r="AB14" s="69"/>
      <c r="AC14" s="70">
        <f>Z14-AA14+AB14</f>
        <v>40380</v>
      </c>
      <c r="AD14" s="69"/>
      <c r="AE14" s="69"/>
      <c r="AF14" s="95">
        <f>AC14-AD14+AE14</f>
        <v>40380</v>
      </c>
      <c r="AG14" s="69"/>
      <c r="AH14" s="69"/>
      <c r="AI14" s="95">
        <f>AF14-AG14+AH14</f>
        <v>40380</v>
      </c>
      <c r="AJ14" s="69">
        <v>3000</v>
      </c>
      <c r="AK14" s="69">
        <v>5440</v>
      </c>
      <c r="AL14" s="70">
        <v>42820</v>
      </c>
      <c r="AM14" s="69"/>
      <c r="AN14" s="69"/>
      <c r="AO14" s="70">
        <f>AL14-AM14+AN14</f>
        <v>42820</v>
      </c>
      <c r="AP14" s="69"/>
      <c r="AQ14" s="69"/>
      <c r="AR14" s="70">
        <f>AO14-AP14+AQ14</f>
        <v>42820</v>
      </c>
      <c r="AS14" s="69"/>
      <c r="AT14" s="69"/>
      <c r="AU14" s="70">
        <f>SUM(AR14:AT14)</f>
        <v>42820</v>
      </c>
      <c r="AV14" s="69"/>
      <c r="AW14" s="69"/>
      <c r="AX14" s="70">
        <f>AU14-AV14+AW14</f>
        <v>42820</v>
      </c>
      <c r="AY14" s="69">
        <v>3000</v>
      </c>
      <c r="AZ14" s="69">
        <v>3035</v>
      </c>
      <c r="BA14" s="70">
        <f>AX14-AY14+AZ14</f>
        <v>42855</v>
      </c>
      <c r="BB14" s="69"/>
      <c r="BC14" s="69"/>
      <c r="BD14" s="70">
        <f>BA14-BB14+BC14</f>
        <v>42855</v>
      </c>
      <c r="BE14" s="69"/>
      <c r="BF14" s="69"/>
      <c r="BG14" s="70">
        <f>BD14-BE14+BF14</f>
        <v>42855</v>
      </c>
      <c r="BH14" s="69"/>
      <c r="BI14" s="69"/>
      <c r="BJ14" s="70">
        <f>BG14-BH14+BI14</f>
        <v>42855</v>
      </c>
      <c r="BK14" s="69"/>
      <c r="BL14" s="69"/>
      <c r="BM14" s="70">
        <f>BJ14-BK14+BL14</f>
        <v>42855</v>
      </c>
      <c r="BN14" s="69"/>
      <c r="BO14" s="69"/>
      <c r="BP14" s="70">
        <f>BM14-BN14+BO14</f>
        <v>42855</v>
      </c>
      <c r="BQ14" s="69"/>
      <c r="BR14" s="69"/>
      <c r="BS14" s="70"/>
      <c r="BT14" s="69"/>
      <c r="BU14" s="69"/>
      <c r="BV14" s="70"/>
      <c r="BW14" s="69"/>
      <c r="BX14" s="69"/>
      <c r="BY14" s="70"/>
      <c r="BZ14" s="69"/>
      <c r="CA14" s="69"/>
      <c r="CB14" s="70"/>
    </row>
    <row r="15" spans="1:80" ht="27" thickBot="1" x14ac:dyDescent="0.3">
      <c r="A15" s="7" t="s">
        <v>21</v>
      </c>
      <c r="B15" s="94">
        <v>40000</v>
      </c>
      <c r="C15" s="69"/>
      <c r="D15" s="69"/>
      <c r="E15" s="70">
        <f>B15-C15+D15</f>
        <v>40000</v>
      </c>
      <c r="F15" s="69">
        <v>3000</v>
      </c>
      <c r="G15" s="69">
        <v>6760</v>
      </c>
      <c r="H15" s="70">
        <f>E15-F15+G15</f>
        <v>43760</v>
      </c>
      <c r="I15" s="69"/>
      <c r="J15" s="69"/>
      <c r="K15" s="70">
        <f>H15-I15+J15</f>
        <v>43760</v>
      </c>
      <c r="L15" s="69"/>
      <c r="M15" s="69"/>
      <c r="N15" s="70">
        <f>K15-L15+M15</f>
        <v>43760</v>
      </c>
      <c r="O15" s="69">
        <v>3000</v>
      </c>
      <c r="P15" s="69">
        <v>1165</v>
      </c>
      <c r="Q15" s="70">
        <f>N15-O15+P15</f>
        <v>41925</v>
      </c>
      <c r="R15" s="69"/>
      <c r="S15" s="69"/>
      <c r="T15" s="70">
        <f>Q15-R15+S15</f>
        <v>41925</v>
      </c>
      <c r="U15" s="69"/>
      <c r="V15" s="69"/>
      <c r="W15" s="70">
        <f>T15-U15+V15</f>
        <v>41925</v>
      </c>
      <c r="X15" s="69"/>
      <c r="Y15" s="69"/>
      <c r="Z15" s="70">
        <f>W15-X15+Y15</f>
        <v>41925</v>
      </c>
      <c r="AA15" s="69"/>
      <c r="AB15" s="69"/>
      <c r="AC15" s="70">
        <f>Z15-AA15+AB15</f>
        <v>41925</v>
      </c>
      <c r="AD15" s="69"/>
      <c r="AE15" s="69"/>
      <c r="AF15" s="95">
        <f>AC15-AD15+AE15</f>
        <v>41925</v>
      </c>
      <c r="AG15" s="69"/>
      <c r="AH15" s="69"/>
      <c r="AI15" s="95">
        <f>AF15-AG15+AH15</f>
        <v>41925</v>
      </c>
      <c r="AJ15" s="69"/>
      <c r="AK15" s="69"/>
      <c r="AL15" s="70">
        <v>41925</v>
      </c>
      <c r="AM15" s="69"/>
      <c r="AN15" s="69"/>
      <c r="AO15" s="70">
        <f>AL15-AM15+AN15</f>
        <v>41925</v>
      </c>
      <c r="AP15" s="69"/>
      <c r="AQ15" s="69"/>
      <c r="AR15" s="70">
        <f>AO15-AP15+AQ15</f>
        <v>41925</v>
      </c>
      <c r="AS15" s="69"/>
      <c r="AT15" s="69"/>
      <c r="AU15" s="70">
        <f>SUM(AR15:AT15)</f>
        <v>41925</v>
      </c>
      <c r="AV15" s="69"/>
      <c r="AW15" s="69"/>
      <c r="AX15" s="70">
        <f>AU15-AV15+AW15</f>
        <v>41925</v>
      </c>
      <c r="AY15" s="69"/>
      <c r="AZ15" s="69"/>
      <c r="BA15" s="70">
        <f>AX15-AY15+AZ15</f>
        <v>41925</v>
      </c>
      <c r="BB15" s="69"/>
      <c r="BC15" s="69"/>
      <c r="BD15" s="70">
        <f>BA15-BB15+BC15</f>
        <v>41925</v>
      </c>
      <c r="BE15" s="69"/>
      <c r="BF15" s="69"/>
      <c r="BG15" s="70">
        <f>BD15-BE15+BF15</f>
        <v>41925</v>
      </c>
      <c r="BH15" s="69"/>
      <c r="BI15" s="69"/>
      <c r="BJ15" s="70">
        <f>BG15-BH15+BI15</f>
        <v>41925</v>
      </c>
      <c r="BK15" s="69">
        <v>3000</v>
      </c>
      <c r="BL15" s="69">
        <v>3790</v>
      </c>
      <c r="BM15" s="70">
        <f>BJ15-BK15+BL15</f>
        <v>42715</v>
      </c>
      <c r="BN15" s="69"/>
      <c r="BO15" s="69"/>
      <c r="BP15" s="70">
        <f>BM15-BN15+BO15</f>
        <v>42715</v>
      </c>
      <c r="BQ15" s="69"/>
      <c r="BR15" s="69"/>
      <c r="BS15" s="70"/>
      <c r="BT15" s="69"/>
      <c r="BU15" s="69"/>
      <c r="BV15" s="70"/>
      <c r="BW15" s="69"/>
      <c r="BX15" s="69"/>
      <c r="BY15" s="70"/>
      <c r="BZ15" s="69"/>
      <c r="CA15" s="69"/>
      <c r="CB15" s="70"/>
    </row>
    <row r="16" spans="1:80" ht="27" thickBot="1" x14ac:dyDescent="0.3">
      <c r="A16" s="7" t="s">
        <v>44</v>
      </c>
      <c r="B16" s="94">
        <v>40000</v>
      </c>
      <c r="C16" s="69"/>
      <c r="D16" s="69"/>
      <c r="E16" s="70">
        <f>B16-C16+D16</f>
        <v>40000</v>
      </c>
      <c r="F16" s="69"/>
      <c r="G16" s="69"/>
      <c r="H16" s="70">
        <f>E16-F16+G16</f>
        <v>40000</v>
      </c>
      <c r="I16" s="69"/>
      <c r="J16" s="69"/>
      <c r="K16" s="70">
        <f>H16-I16+J16</f>
        <v>40000</v>
      </c>
      <c r="L16" s="69">
        <v>3000</v>
      </c>
      <c r="M16" s="69">
        <v>0</v>
      </c>
      <c r="N16" s="70">
        <f>K16-L16+M16</f>
        <v>37000</v>
      </c>
      <c r="O16" s="69"/>
      <c r="P16" s="69"/>
      <c r="Q16" s="70">
        <f>N16-O16+P16</f>
        <v>37000</v>
      </c>
      <c r="R16" s="69"/>
      <c r="S16" s="69"/>
      <c r="T16" s="70">
        <f>Q16-R16+S16</f>
        <v>37000</v>
      </c>
      <c r="U16" s="69"/>
      <c r="V16" s="69"/>
      <c r="W16" s="70">
        <f>T16-U16+V16</f>
        <v>37000</v>
      </c>
      <c r="X16" s="69"/>
      <c r="Y16" s="69"/>
      <c r="Z16" s="70">
        <f>W16-X16+Y16</f>
        <v>37000</v>
      </c>
      <c r="AA16" s="69"/>
      <c r="AB16" s="69"/>
      <c r="AC16" s="70">
        <f>Z16-AA16+AB16</f>
        <v>37000</v>
      </c>
      <c r="AD16" s="69">
        <v>3000</v>
      </c>
      <c r="AE16" s="69">
        <v>2845</v>
      </c>
      <c r="AF16" s="95">
        <f>AC16-AD16+AE16</f>
        <v>36845</v>
      </c>
      <c r="AG16" s="69"/>
      <c r="AH16" s="69"/>
      <c r="AI16" s="95">
        <f>AF16-AG16+AH16</f>
        <v>36845</v>
      </c>
      <c r="AJ16" s="69"/>
      <c r="AK16" s="69"/>
      <c r="AL16" s="70">
        <v>36845</v>
      </c>
      <c r="AM16" s="69">
        <v>3000</v>
      </c>
      <c r="AN16" s="69">
        <v>3200</v>
      </c>
      <c r="AO16" s="70">
        <f>AL16-AM16+AN16</f>
        <v>37045</v>
      </c>
      <c r="AP16" s="69"/>
      <c r="AQ16" s="69"/>
      <c r="AR16" s="70">
        <f>AO16-AP16+AQ16</f>
        <v>37045</v>
      </c>
      <c r="AS16" s="69"/>
      <c r="AT16" s="69"/>
      <c r="AU16" s="70">
        <f>SUM(AR16:AT16)</f>
        <v>37045</v>
      </c>
      <c r="AV16" s="69">
        <v>3000</v>
      </c>
      <c r="AW16" s="69">
        <v>9150</v>
      </c>
      <c r="AX16" s="70">
        <f>AU16-AV16+AW16</f>
        <v>43195</v>
      </c>
      <c r="AY16" s="69"/>
      <c r="AZ16" s="69"/>
      <c r="BA16" s="70">
        <f>AX16-AY16+AZ16</f>
        <v>43195</v>
      </c>
      <c r="BB16" s="69">
        <v>3000</v>
      </c>
      <c r="BC16" s="69">
        <v>1365</v>
      </c>
      <c r="BD16" s="70">
        <f>BA16-BB16+BC16</f>
        <v>41560</v>
      </c>
      <c r="BE16" s="69">
        <v>3000</v>
      </c>
      <c r="BF16" s="69">
        <v>0</v>
      </c>
      <c r="BG16" s="70">
        <f>BD16-BE16+BF16</f>
        <v>38560</v>
      </c>
      <c r="BH16" s="69"/>
      <c r="BI16" s="69"/>
      <c r="BJ16" s="70">
        <f>BG16-BH16+BI16</f>
        <v>38560</v>
      </c>
      <c r="BK16" s="69"/>
      <c r="BL16" s="69"/>
      <c r="BM16" s="70">
        <f>BJ16-BK16+BL16</f>
        <v>38560</v>
      </c>
      <c r="BN16" s="69">
        <v>3000</v>
      </c>
      <c r="BO16" s="69">
        <f>6515+135</f>
        <v>6650</v>
      </c>
      <c r="BP16" s="70">
        <f>BM16-BN16+BO16</f>
        <v>42210</v>
      </c>
      <c r="BQ16" s="69"/>
      <c r="BR16" s="69"/>
      <c r="BS16" s="70"/>
      <c r="BT16" s="69"/>
      <c r="BU16" s="69"/>
      <c r="BV16" s="70"/>
      <c r="BW16" s="69"/>
      <c r="BX16" s="69"/>
      <c r="BY16" s="70"/>
      <c r="BZ16" s="69"/>
      <c r="CA16" s="69"/>
      <c r="CB16" s="70"/>
    </row>
    <row r="17" spans="1:80" ht="27" thickBot="1" x14ac:dyDescent="0.3">
      <c r="A17" s="7" t="s">
        <v>11</v>
      </c>
      <c r="B17" s="94">
        <v>40000</v>
      </c>
      <c r="C17" s="69">
        <v>3000</v>
      </c>
      <c r="D17" s="69">
        <v>8390</v>
      </c>
      <c r="E17" s="70">
        <f>B17-C17+D17</f>
        <v>45390</v>
      </c>
      <c r="F17" s="69"/>
      <c r="G17" s="69"/>
      <c r="H17" s="70">
        <f>E17-F17+G17</f>
        <v>45390</v>
      </c>
      <c r="I17" s="69"/>
      <c r="J17" s="69"/>
      <c r="K17" s="70">
        <f>H17-I17+J17</f>
        <v>45390</v>
      </c>
      <c r="L17" s="69">
        <v>3000</v>
      </c>
      <c r="M17" s="69">
        <v>0</v>
      </c>
      <c r="N17" s="70">
        <f>K17-L17+M17</f>
        <v>42390</v>
      </c>
      <c r="O17" s="69">
        <v>3000</v>
      </c>
      <c r="P17" s="69">
        <v>0</v>
      </c>
      <c r="Q17" s="70">
        <f>N17-O17+P17</f>
        <v>39390</v>
      </c>
      <c r="R17" s="69"/>
      <c r="S17" s="69"/>
      <c r="T17" s="70">
        <f>Q17-R17+S17</f>
        <v>39390</v>
      </c>
      <c r="U17" s="69"/>
      <c r="V17" s="69"/>
      <c r="W17" s="70">
        <f>T17-U17+V17</f>
        <v>39390</v>
      </c>
      <c r="X17" s="69"/>
      <c r="Y17" s="69"/>
      <c r="Z17" s="70">
        <f>W17-X17+Y17</f>
        <v>39390</v>
      </c>
      <c r="AA17" s="69"/>
      <c r="AB17" s="69"/>
      <c r="AC17" s="70">
        <f>Z17-AA17+AB17</f>
        <v>39390</v>
      </c>
      <c r="AD17" s="69"/>
      <c r="AE17" s="69"/>
      <c r="AF17" s="95">
        <f>AC17-AD17+AE17</f>
        <v>39390</v>
      </c>
      <c r="AG17" s="69"/>
      <c r="AH17" s="69"/>
      <c r="AI17" s="95">
        <f>AF17-AG17+AH17</f>
        <v>39390</v>
      </c>
      <c r="AJ17" s="69">
        <v>3000</v>
      </c>
      <c r="AK17" s="69">
        <v>4500</v>
      </c>
      <c r="AL17" s="70">
        <v>40890</v>
      </c>
      <c r="AM17" s="69"/>
      <c r="AN17" s="69"/>
      <c r="AO17" s="70">
        <f>AL17-AM17+AN17</f>
        <v>40890</v>
      </c>
      <c r="AP17" s="69"/>
      <c r="AQ17" s="69"/>
      <c r="AR17" s="70">
        <f>AO17-AP17+AQ17</f>
        <v>40890</v>
      </c>
      <c r="AS17" s="69">
        <v>3000</v>
      </c>
      <c r="AT17" s="69">
        <v>0</v>
      </c>
      <c r="AU17" s="70">
        <f>SUM(AR17:AT17)</f>
        <v>43890</v>
      </c>
      <c r="AV17" s="69">
        <v>3000</v>
      </c>
      <c r="AW17" s="69">
        <v>3360</v>
      </c>
      <c r="AX17" s="70">
        <f>AU17-AV17+AW17</f>
        <v>44250</v>
      </c>
      <c r="AY17" s="69">
        <v>3000</v>
      </c>
      <c r="AZ17" s="69">
        <v>0</v>
      </c>
      <c r="BA17" s="70">
        <f>AX17-AY17+AZ17</f>
        <v>41250</v>
      </c>
      <c r="BB17" s="69"/>
      <c r="BC17" s="69"/>
      <c r="BD17" s="70">
        <f>BA17-BB17+BC17</f>
        <v>41250</v>
      </c>
      <c r="BE17" s="69"/>
      <c r="BF17" s="69"/>
      <c r="BG17" s="70">
        <f>BD17-BE17+BF17</f>
        <v>41250</v>
      </c>
      <c r="BH17" s="69"/>
      <c r="BI17" s="69"/>
      <c r="BJ17" s="70">
        <f>BG17-BH17+BI17</f>
        <v>41250</v>
      </c>
      <c r="BK17" s="69"/>
      <c r="BL17" s="69"/>
      <c r="BM17" s="70">
        <f>BJ17-BK17+BL17</f>
        <v>41250</v>
      </c>
      <c r="BN17" s="69"/>
      <c r="BO17" s="69"/>
      <c r="BP17" s="70">
        <f>BM17-BN17+BO17</f>
        <v>41250</v>
      </c>
      <c r="BQ17" s="69"/>
      <c r="BR17" s="69"/>
      <c r="BS17" s="70"/>
      <c r="BT17" s="69"/>
      <c r="BU17" s="69"/>
      <c r="BV17" s="70"/>
      <c r="BW17" s="69"/>
      <c r="BX17" s="69"/>
      <c r="BY17" s="70"/>
      <c r="BZ17" s="69"/>
      <c r="CA17" s="69"/>
      <c r="CB17" s="70"/>
    </row>
    <row r="18" spans="1:80" ht="27" thickBot="1" x14ac:dyDescent="0.3">
      <c r="A18" s="7" t="s">
        <v>46</v>
      </c>
      <c r="B18" s="94">
        <v>40000</v>
      </c>
      <c r="C18" s="69"/>
      <c r="D18" s="69"/>
      <c r="E18" s="70">
        <f>B18-C18+D18</f>
        <v>40000</v>
      </c>
      <c r="F18" s="69"/>
      <c r="G18" s="69"/>
      <c r="H18" s="70">
        <f>E18-F18+G18</f>
        <v>40000</v>
      </c>
      <c r="I18" s="69"/>
      <c r="J18" s="69"/>
      <c r="K18" s="70">
        <f>H18-I18+J18</f>
        <v>40000</v>
      </c>
      <c r="L18" s="69"/>
      <c r="M18" s="69"/>
      <c r="N18" s="70">
        <f>K18-L18+M18</f>
        <v>40000</v>
      </c>
      <c r="O18" s="69">
        <v>1500</v>
      </c>
      <c r="P18" s="69">
        <v>1505</v>
      </c>
      <c r="Q18" s="70">
        <f>N18-O18+P18</f>
        <v>40005</v>
      </c>
      <c r="R18" s="69">
        <v>1500</v>
      </c>
      <c r="S18" s="69">
        <v>785</v>
      </c>
      <c r="T18" s="70">
        <f>Q18-R18+S18</f>
        <v>39290</v>
      </c>
      <c r="U18" s="69">
        <v>2000</v>
      </c>
      <c r="V18" s="69">
        <v>995</v>
      </c>
      <c r="W18" s="70">
        <f>T18-U18+V18</f>
        <v>38285</v>
      </c>
      <c r="X18" s="69">
        <v>3000</v>
      </c>
      <c r="Y18" s="69">
        <v>2910</v>
      </c>
      <c r="Z18" s="70">
        <f>W18-X18+Y18</f>
        <v>38195</v>
      </c>
      <c r="AA18" s="69"/>
      <c r="AB18" s="69"/>
      <c r="AC18" s="70">
        <f>Z18-AA18+AB18</f>
        <v>38195</v>
      </c>
      <c r="AD18" s="69">
        <v>3000</v>
      </c>
      <c r="AE18" s="69">
        <v>0</v>
      </c>
      <c r="AF18" s="95">
        <f>AC18-AD18+AE18</f>
        <v>35195</v>
      </c>
      <c r="AG18" s="69">
        <v>3000</v>
      </c>
      <c r="AH18" s="69">
        <v>3475</v>
      </c>
      <c r="AI18" s="95">
        <f>AF18-AG18+AH18</f>
        <v>35670</v>
      </c>
      <c r="AJ18" s="69">
        <v>3000</v>
      </c>
      <c r="AK18" s="69">
        <v>2920</v>
      </c>
      <c r="AL18" s="70">
        <v>35590</v>
      </c>
      <c r="AM18" s="69">
        <v>2000</v>
      </c>
      <c r="AN18" s="69">
        <v>1440</v>
      </c>
      <c r="AO18" s="70">
        <f>AL18-AM18+AN18</f>
        <v>35030</v>
      </c>
      <c r="AP18" s="69"/>
      <c r="AQ18" s="69"/>
      <c r="AR18" s="70">
        <f>AO18-AP18+AQ18</f>
        <v>35030</v>
      </c>
      <c r="AS18" s="69">
        <v>3000</v>
      </c>
      <c r="AT18" s="69">
        <v>0</v>
      </c>
      <c r="AU18" s="70">
        <f>SUM(AR18:AT18)</f>
        <v>38030</v>
      </c>
      <c r="AV18" s="69">
        <v>3000</v>
      </c>
      <c r="AW18" s="69">
        <v>1800</v>
      </c>
      <c r="AX18" s="70">
        <f>AU18-AV18+AW18</f>
        <v>36830</v>
      </c>
      <c r="AY18" s="69"/>
      <c r="AZ18" s="69"/>
      <c r="BA18" s="70">
        <f>AX18-AY18+AZ18</f>
        <v>36830</v>
      </c>
      <c r="BB18" s="69">
        <v>3000</v>
      </c>
      <c r="BC18" s="69">
        <v>4770</v>
      </c>
      <c r="BD18" s="70">
        <f>BA18-BB18+BC18</f>
        <v>38600</v>
      </c>
      <c r="BE18" s="69">
        <v>3000</v>
      </c>
      <c r="BF18" s="69">
        <v>7245</v>
      </c>
      <c r="BG18" s="70">
        <f>BD18-BE18+BF18</f>
        <v>42845</v>
      </c>
      <c r="BH18" s="69">
        <v>3000</v>
      </c>
      <c r="BI18" s="69">
        <v>710</v>
      </c>
      <c r="BJ18" s="70">
        <f>BG18-BH18+BI18</f>
        <v>40555</v>
      </c>
      <c r="BK18" s="69"/>
      <c r="BL18" s="69"/>
      <c r="BM18" s="70">
        <f>BJ18-BK18+BL18</f>
        <v>40555</v>
      </c>
      <c r="BN18" s="69">
        <v>3000</v>
      </c>
      <c r="BO18" s="69">
        <f>2450+135</f>
        <v>2585</v>
      </c>
      <c r="BP18" s="70">
        <f>BM18-BN18+BO18</f>
        <v>40140</v>
      </c>
      <c r="BQ18" s="69"/>
      <c r="BR18" s="69"/>
      <c r="BS18" s="70"/>
      <c r="BT18" s="69"/>
      <c r="BU18" s="69"/>
      <c r="BV18" s="70"/>
      <c r="BW18" s="69"/>
      <c r="BX18" s="69"/>
      <c r="BY18" s="70"/>
      <c r="BZ18" s="69"/>
      <c r="CA18" s="69"/>
      <c r="CB18" s="70"/>
    </row>
    <row r="19" spans="1:80" ht="27" thickBot="1" x14ac:dyDescent="0.3">
      <c r="A19" s="11" t="s">
        <v>10</v>
      </c>
      <c r="B19" s="94">
        <v>40000</v>
      </c>
      <c r="C19" s="69"/>
      <c r="D19" s="69"/>
      <c r="E19" s="70">
        <f>B19-C19+D19</f>
        <v>40000</v>
      </c>
      <c r="F19" s="69"/>
      <c r="G19" s="69"/>
      <c r="H19" s="70">
        <f>E19-F19+G19</f>
        <v>40000</v>
      </c>
      <c r="I19" s="69"/>
      <c r="J19" s="69"/>
      <c r="K19" s="70">
        <f>H19-I19+J19</f>
        <v>40000</v>
      </c>
      <c r="L19" s="69">
        <v>3000</v>
      </c>
      <c r="M19" s="69">
        <v>4225</v>
      </c>
      <c r="N19" s="70">
        <f>K19-L19+M19</f>
        <v>41225</v>
      </c>
      <c r="O19" s="69"/>
      <c r="P19" s="69"/>
      <c r="Q19" s="70">
        <f>N19-O19+P19</f>
        <v>41225</v>
      </c>
      <c r="R19" s="69"/>
      <c r="S19" s="69"/>
      <c r="T19" s="70">
        <f>Q19-R19+S19</f>
        <v>41225</v>
      </c>
      <c r="U19" s="69"/>
      <c r="V19" s="69"/>
      <c r="W19" s="70">
        <f>T19-U19+V19</f>
        <v>41225</v>
      </c>
      <c r="X19" s="69"/>
      <c r="Y19" s="69"/>
      <c r="Z19" s="70">
        <f>W19-X19+Y19</f>
        <v>41225</v>
      </c>
      <c r="AA19" s="69"/>
      <c r="AB19" s="69"/>
      <c r="AC19" s="70">
        <f>Z19-AA19+AB19</f>
        <v>41225</v>
      </c>
      <c r="AD19" s="69">
        <v>3000</v>
      </c>
      <c r="AE19" s="69">
        <v>570</v>
      </c>
      <c r="AF19" s="95">
        <f>AC19-AD19+AE19</f>
        <v>38795</v>
      </c>
      <c r="AG19" s="69"/>
      <c r="AH19" s="69"/>
      <c r="AI19" s="95">
        <f>AF19-AG19+AH19</f>
        <v>38795</v>
      </c>
      <c r="AJ19" s="69">
        <v>3000</v>
      </c>
      <c r="AK19" s="69">
        <v>0</v>
      </c>
      <c r="AL19" s="70">
        <v>35795</v>
      </c>
      <c r="AM19" s="69">
        <v>3000</v>
      </c>
      <c r="AN19" s="69">
        <v>2520</v>
      </c>
      <c r="AO19" s="70">
        <f>AL19-AM19+AN19</f>
        <v>35315</v>
      </c>
      <c r="AP19" s="69">
        <v>3000</v>
      </c>
      <c r="AQ19" s="69">
        <v>5420</v>
      </c>
      <c r="AR19" s="70">
        <f>AO19-AP19+AQ19</f>
        <v>37735</v>
      </c>
      <c r="AS19" s="69">
        <v>3000</v>
      </c>
      <c r="AT19" s="69">
        <v>2120</v>
      </c>
      <c r="AU19" s="70">
        <f>SUM(AR19:AT19)</f>
        <v>42855</v>
      </c>
      <c r="AV19" s="69">
        <v>3000</v>
      </c>
      <c r="AW19" s="69">
        <v>1600</v>
      </c>
      <c r="AX19" s="70">
        <f>AU19-AV19+AW19</f>
        <v>41455</v>
      </c>
      <c r="AY19" s="69">
        <v>3000</v>
      </c>
      <c r="AZ19" s="69">
        <v>0</v>
      </c>
      <c r="BA19" s="70">
        <f>AX19-AY19+AZ19</f>
        <v>38455</v>
      </c>
      <c r="BB19" s="69"/>
      <c r="BC19" s="69"/>
      <c r="BD19" s="70">
        <f>BA19-BB19+BC19</f>
        <v>38455</v>
      </c>
      <c r="BE19" s="69">
        <v>3000</v>
      </c>
      <c r="BF19" s="69">
        <v>2785</v>
      </c>
      <c r="BG19" s="70">
        <f>BD19-BE19+BF19</f>
        <v>38240</v>
      </c>
      <c r="BH19" s="69"/>
      <c r="BI19" s="69"/>
      <c r="BJ19" s="70">
        <f>BG19-BH19+BI19</f>
        <v>38240</v>
      </c>
      <c r="BK19" s="69">
        <v>3000</v>
      </c>
      <c r="BL19" s="69">
        <v>4025</v>
      </c>
      <c r="BM19" s="70">
        <f>BJ19-BK19+BL19</f>
        <v>39265</v>
      </c>
      <c r="BN19" s="69">
        <v>3000</v>
      </c>
      <c r="BO19" s="69">
        <f>3715+135</f>
        <v>3850</v>
      </c>
      <c r="BP19" s="70">
        <f>BM19-BN19+BO19</f>
        <v>40115</v>
      </c>
      <c r="BQ19" s="69"/>
      <c r="BR19" s="69"/>
      <c r="BS19" s="70"/>
      <c r="BT19" s="69"/>
      <c r="BU19" s="69"/>
      <c r="BV19" s="70"/>
      <c r="BW19" s="69"/>
      <c r="BX19" s="69"/>
      <c r="BY19" s="70"/>
      <c r="BZ19" s="69"/>
      <c r="CA19" s="69"/>
      <c r="CB19" s="70"/>
    </row>
    <row r="20" spans="1:80" ht="27" thickBot="1" x14ac:dyDescent="0.3">
      <c r="A20" s="7" t="s">
        <v>13</v>
      </c>
      <c r="B20" s="94">
        <v>40000</v>
      </c>
      <c r="C20" s="69">
        <v>3000</v>
      </c>
      <c r="D20" s="69">
        <v>2960</v>
      </c>
      <c r="E20" s="70">
        <f>B20-C20+D20</f>
        <v>39960</v>
      </c>
      <c r="F20" s="69"/>
      <c r="G20" s="69"/>
      <c r="H20" s="70">
        <f>E20-F20+G20</f>
        <v>39960</v>
      </c>
      <c r="I20" s="69"/>
      <c r="J20" s="69"/>
      <c r="K20" s="70">
        <f>H20-I20+J20</f>
        <v>39960</v>
      </c>
      <c r="L20" s="69"/>
      <c r="M20" s="69"/>
      <c r="N20" s="70">
        <f>K20-L20+M20</f>
        <v>39960</v>
      </c>
      <c r="O20" s="69"/>
      <c r="P20" s="69"/>
      <c r="Q20" s="70">
        <f>N20-O20+P20</f>
        <v>39960</v>
      </c>
      <c r="R20" s="69"/>
      <c r="S20" s="69"/>
      <c r="T20" s="70">
        <f>Q20-R20+S20</f>
        <v>39960</v>
      </c>
      <c r="U20" s="69"/>
      <c r="V20" s="69"/>
      <c r="W20" s="70">
        <f>T20-U20+V20</f>
        <v>39960</v>
      </c>
      <c r="X20" s="69"/>
      <c r="Y20" s="69"/>
      <c r="Z20" s="70">
        <f>W20-X20+Y20</f>
        <v>39960</v>
      </c>
      <c r="AA20" s="69"/>
      <c r="AB20" s="69"/>
      <c r="AC20" s="70">
        <f>Z20-AA20+AB20</f>
        <v>39960</v>
      </c>
      <c r="AD20" s="69"/>
      <c r="AE20" s="69"/>
      <c r="AF20" s="95">
        <f>AC20-AD20+AE20</f>
        <v>39960</v>
      </c>
      <c r="AG20" s="69"/>
      <c r="AH20" s="69"/>
      <c r="AI20" s="95">
        <f>AF20-AG20+AH20</f>
        <v>39960</v>
      </c>
      <c r="AJ20" s="69"/>
      <c r="AK20" s="69"/>
      <c r="AL20" s="70">
        <v>39960</v>
      </c>
      <c r="AM20" s="69"/>
      <c r="AN20" s="69"/>
      <c r="AO20" s="70">
        <f>AL20-AM20+AN20</f>
        <v>39960</v>
      </c>
      <c r="AP20" s="69"/>
      <c r="AQ20" s="69"/>
      <c r="AR20" s="70">
        <f>AO20-AP20+AQ20</f>
        <v>39960</v>
      </c>
      <c r="AS20" s="69"/>
      <c r="AT20" s="69"/>
      <c r="AU20" s="70">
        <f>SUM(AR20:AT20)</f>
        <v>39960</v>
      </c>
      <c r="AV20" s="69"/>
      <c r="AW20" s="69"/>
      <c r="AX20" s="70">
        <f>AU20-AV20+AW20</f>
        <v>39960</v>
      </c>
      <c r="AY20" s="69"/>
      <c r="AZ20" s="69"/>
      <c r="BA20" s="70">
        <f>AX20-AY20+AZ20</f>
        <v>39960</v>
      </c>
      <c r="BB20" s="69"/>
      <c r="BC20" s="69"/>
      <c r="BD20" s="70">
        <f>BA20-BB20+BC20</f>
        <v>39960</v>
      </c>
      <c r="BE20" s="69"/>
      <c r="BF20" s="69"/>
      <c r="BG20" s="70">
        <f>BD20-BE20+BF20</f>
        <v>39960</v>
      </c>
      <c r="BH20" s="69"/>
      <c r="BI20" s="69"/>
      <c r="BJ20" s="70">
        <f>BG20-BH20+BI20</f>
        <v>39960</v>
      </c>
      <c r="BK20" s="69">
        <v>3000</v>
      </c>
      <c r="BL20" s="69">
        <v>3120</v>
      </c>
      <c r="BM20" s="70">
        <f>BJ20-BK20+BL20</f>
        <v>40080</v>
      </c>
      <c r="BN20" s="69"/>
      <c r="BO20" s="69"/>
      <c r="BP20" s="70">
        <f>BM20-BN20+BO20</f>
        <v>40080</v>
      </c>
      <c r="BQ20" s="69"/>
      <c r="BR20" s="69"/>
      <c r="BS20" s="70"/>
      <c r="BT20" s="69"/>
      <c r="BU20" s="69"/>
      <c r="BV20" s="70"/>
      <c r="BW20" s="69"/>
      <c r="BX20" s="69"/>
      <c r="BY20" s="70"/>
      <c r="BZ20" s="69"/>
      <c r="CA20" s="69"/>
      <c r="CB20" s="70"/>
    </row>
    <row r="21" spans="1:80" ht="27" thickBot="1" x14ac:dyDescent="0.3">
      <c r="A21" s="11" t="s">
        <v>29</v>
      </c>
      <c r="B21" s="94">
        <v>40000</v>
      </c>
      <c r="C21" s="69"/>
      <c r="D21" s="69"/>
      <c r="E21" s="70">
        <f>B21-C21+D21</f>
        <v>40000</v>
      </c>
      <c r="F21" s="69"/>
      <c r="G21" s="69"/>
      <c r="H21" s="70">
        <f>E21-F21+G21</f>
        <v>40000</v>
      </c>
      <c r="I21" s="69"/>
      <c r="J21" s="69"/>
      <c r="K21" s="70">
        <f>H21-I21+J21</f>
        <v>40000</v>
      </c>
      <c r="L21" s="69"/>
      <c r="M21" s="69"/>
      <c r="N21" s="70">
        <f>K21-L21+M21</f>
        <v>40000</v>
      </c>
      <c r="O21" s="69"/>
      <c r="P21" s="69"/>
      <c r="Q21" s="70">
        <f>N21-O21+P21</f>
        <v>40000</v>
      </c>
      <c r="R21" s="69"/>
      <c r="S21" s="69"/>
      <c r="T21" s="70">
        <f>Q21-R21+S21</f>
        <v>40000</v>
      </c>
      <c r="U21" s="69"/>
      <c r="V21" s="69"/>
      <c r="W21" s="70">
        <f>T21-U21+V21</f>
        <v>40000</v>
      </c>
      <c r="X21" s="69"/>
      <c r="Y21" s="69"/>
      <c r="Z21" s="70">
        <f>W21-X21+Y21</f>
        <v>40000</v>
      </c>
      <c r="AA21" s="69"/>
      <c r="AB21" s="69"/>
      <c r="AC21" s="70">
        <f>Z21-AA21+AB21</f>
        <v>40000</v>
      </c>
      <c r="AD21" s="69"/>
      <c r="AE21" s="69"/>
      <c r="AF21" s="95">
        <f>AC21-AD21+AE21</f>
        <v>40000</v>
      </c>
      <c r="AG21" s="69"/>
      <c r="AH21" s="69"/>
      <c r="AI21" s="95">
        <f>AF21-AG21+AH21</f>
        <v>40000</v>
      </c>
      <c r="AJ21" s="69"/>
      <c r="AK21" s="69"/>
      <c r="AL21" s="70">
        <v>40000</v>
      </c>
      <c r="AM21" s="69"/>
      <c r="AN21" s="69"/>
      <c r="AO21" s="70">
        <f>AL21-AM21+AN21</f>
        <v>40000</v>
      </c>
      <c r="AP21" s="69"/>
      <c r="AQ21" s="69"/>
      <c r="AR21" s="70">
        <f>AO21-AP21+AQ21</f>
        <v>40000</v>
      </c>
      <c r="AS21" s="69"/>
      <c r="AT21" s="69"/>
      <c r="AU21" s="70">
        <f>SUM(AR21:AT21)</f>
        <v>40000</v>
      </c>
      <c r="AV21" s="69"/>
      <c r="AW21" s="69"/>
      <c r="AX21" s="70">
        <f>AU21-AV21+AW21</f>
        <v>40000</v>
      </c>
      <c r="AY21" s="69"/>
      <c r="AZ21" s="69"/>
      <c r="BA21" s="70">
        <f>AX21-AY21+AZ21</f>
        <v>40000</v>
      </c>
      <c r="BB21" s="69"/>
      <c r="BC21" s="69"/>
      <c r="BD21" s="70">
        <f>BA21-BB21+BC21</f>
        <v>40000</v>
      </c>
      <c r="BE21" s="69"/>
      <c r="BF21" s="69"/>
      <c r="BG21" s="70">
        <f>BD21-BE21+BF21</f>
        <v>40000</v>
      </c>
      <c r="BH21" s="69"/>
      <c r="BI21" s="69"/>
      <c r="BJ21" s="70">
        <f>BG21-BH21+BI21</f>
        <v>40000</v>
      </c>
      <c r="BK21" s="69"/>
      <c r="BL21" s="69"/>
      <c r="BM21" s="70">
        <f>BJ21-BK21+BL21</f>
        <v>40000</v>
      </c>
      <c r="BN21" s="69"/>
      <c r="BO21" s="69"/>
      <c r="BP21" s="70">
        <f>BM21-BN21+BO21</f>
        <v>40000</v>
      </c>
      <c r="BQ21" s="69"/>
      <c r="BR21" s="69"/>
      <c r="BS21" s="70"/>
      <c r="BT21" s="69"/>
      <c r="BU21" s="69"/>
      <c r="BV21" s="70"/>
      <c r="BW21" s="69"/>
      <c r="BX21" s="69"/>
      <c r="BY21" s="70"/>
      <c r="BZ21" s="69"/>
      <c r="CA21" s="69"/>
      <c r="CB21" s="70"/>
    </row>
    <row r="22" spans="1:80" ht="27" thickBot="1" x14ac:dyDescent="0.3">
      <c r="A22" s="11" t="s">
        <v>15</v>
      </c>
      <c r="B22" s="94">
        <v>40000</v>
      </c>
      <c r="C22" s="69"/>
      <c r="D22" s="69"/>
      <c r="E22" s="70">
        <f>B22-C22+D22</f>
        <v>40000</v>
      </c>
      <c r="F22" s="69"/>
      <c r="G22" s="69"/>
      <c r="H22" s="70">
        <f>E22-F22+G22</f>
        <v>40000</v>
      </c>
      <c r="I22" s="69"/>
      <c r="J22" s="69"/>
      <c r="K22" s="70">
        <f>H22-I22+J22</f>
        <v>40000</v>
      </c>
      <c r="L22" s="69"/>
      <c r="M22" s="69"/>
      <c r="N22" s="70">
        <f>K22-L22+M22</f>
        <v>40000</v>
      </c>
      <c r="O22" s="69"/>
      <c r="P22" s="69"/>
      <c r="Q22" s="70">
        <f>N22-O22+P22</f>
        <v>40000</v>
      </c>
      <c r="R22" s="69"/>
      <c r="S22" s="69"/>
      <c r="T22" s="70">
        <f>Q22-R22+S22</f>
        <v>40000</v>
      </c>
      <c r="U22" s="69"/>
      <c r="V22" s="69"/>
      <c r="W22" s="70">
        <f>T22-U22+V22</f>
        <v>40000</v>
      </c>
      <c r="X22" s="69"/>
      <c r="Y22" s="69"/>
      <c r="Z22" s="70">
        <f>W22-X22+Y22</f>
        <v>40000</v>
      </c>
      <c r="AA22" s="69"/>
      <c r="AB22" s="69"/>
      <c r="AC22" s="70">
        <f>Z22-AA22+AB22</f>
        <v>40000</v>
      </c>
      <c r="AD22" s="69"/>
      <c r="AE22" s="69"/>
      <c r="AF22" s="95">
        <f>AC22-AD22+AE22</f>
        <v>40000</v>
      </c>
      <c r="AG22" s="69"/>
      <c r="AH22" s="69"/>
      <c r="AI22" s="95">
        <f>AF22-AG22+AH22</f>
        <v>40000</v>
      </c>
      <c r="AJ22" s="69"/>
      <c r="AK22" s="69"/>
      <c r="AL22" s="70">
        <v>40000</v>
      </c>
      <c r="AM22" s="69"/>
      <c r="AN22" s="69"/>
      <c r="AO22" s="70">
        <f>AL22-AM22+AN22</f>
        <v>40000</v>
      </c>
      <c r="AP22" s="69"/>
      <c r="AQ22" s="69"/>
      <c r="AR22" s="70">
        <f>AO22-AP22+AQ22</f>
        <v>40000</v>
      </c>
      <c r="AS22" s="69"/>
      <c r="AT22" s="69"/>
      <c r="AU22" s="70">
        <f>SUM(AR22:AT22)</f>
        <v>40000</v>
      </c>
      <c r="AV22" s="69"/>
      <c r="AW22" s="69"/>
      <c r="AX22" s="70">
        <f>AU22-AV22+AW22</f>
        <v>40000</v>
      </c>
      <c r="AY22" s="69"/>
      <c r="AZ22" s="69"/>
      <c r="BA22" s="70">
        <f>AX22-AY22+AZ22</f>
        <v>40000</v>
      </c>
      <c r="BB22" s="69"/>
      <c r="BC22" s="69"/>
      <c r="BD22" s="70">
        <f>BA22-BB22+BC22</f>
        <v>40000</v>
      </c>
      <c r="BE22" s="69"/>
      <c r="BF22" s="69"/>
      <c r="BG22" s="70">
        <f>BD22-BE22+BF22</f>
        <v>40000</v>
      </c>
      <c r="BH22" s="69"/>
      <c r="BI22" s="69"/>
      <c r="BJ22" s="70">
        <f>BG22-BH22+BI22</f>
        <v>40000</v>
      </c>
      <c r="BK22" s="69"/>
      <c r="BL22" s="69"/>
      <c r="BM22" s="70">
        <f>BJ22-BK22+BL22</f>
        <v>40000</v>
      </c>
      <c r="BN22" s="69"/>
      <c r="BO22" s="69"/>
      <c r="BP22" s="70">
        <f>BM22-BN22+BO22</f>
        <v>40000</v>
      </c>
      <c r="BQ22" s="69"/>
      <c r="BR22" s="69"/>
      <c r="BS22" s="70"/>
      <c r="BT22" s="69"/>
      <c r="BU22" s="69"/>
      <c r="BV22" s="70"/>
      <c r="BW22" s="69"/>
      <c r="BX22" s="69"/>
      <c r="BY22" s="70"/>
      <c r="BZ22" s="69"/>
      <c r="CA22" s="69"/>
      <c r="CB22" s="70"/>
    </row>
    <row r="23" spans="1:80" ht="27" thickBot="1" x14ac:dyDescent="0.3">
      <c r="A23" s="7" t="s">
        <v>14</v>
      </c>
      <c r="B23" s="94">
        <v>40000</v>
      </c>
      <c r="C23" s="69"/>
      <c r="D23" s="69"/>
      <c r="E23" s="70">
        <f>B23-C23+D23</f>
        <v>40000</v>
      </c>
      <c r="F23" s="69"/>
      <c r="G23" s="69"/>
      <c r="H23" s="70">
        <f>E23-F23+G23</f>
        <v>40000</v>
      </c>
      <c r="I23" s="69"/>
      <c r="J23" s="69"/>
      <c r="K23" s="70">
        <f>H23-I23+J23</f>
        <v>40000</v>
      </c>
      <c r="L23" s="69"/>
      <c r="M23" s="69"/>
      <c r="N23" s="70">
        <f>K23-L23+M23</f>
        <v>40000</v>
      </c>
      <c r="O23" s="69"/>
      <c r="P23" s="69"/>
      <c r="Q23" s="70">
        <f>N23-O23+P23</f>
        <v>40000</v>
      </c>
      <c r="R23" s="69"/>
      <c r="S23" s="69"/>
      <c r="T23" s="70">
        <f>Q23-R23+S23</f>
        <v>40000</v>
      </c>
      <c r="U23" s="69"/>
      <c r="V23" s="69"/>
      <c r="W23" s="70">
        <f>T23-U23+V23</f>
        <v>40000</v>
      </c>
      <c r="X23" s="69"/>
      <c r="Y23" s="69"/>
      <c r="Z23" s="70">
        <f>W23-X23+Y23</f>
        <v>40000</v>
      </c>
      <c r="AA23" s="69"/>
      <c r="AB23" s="69"/>
      <c r="AC23" s="70">
        <f>Z23-AA23+AB23</f>
        <v>40000</v>
      </c>
      <c r="AD23" s="69"/>
      <c r="AE23" s="69"/>
      <c r="AF23" s="95">
        <f>AC23-AD23+AE23</f>
        <v>40000</v>
      </c>
      <c r="AG23" s="69"/>
      <c r="AH23" s="69"/>
      <c r="AI23" s="95">
        <f>AF23-AG23+AH23</f>
        <v>40000</v>
      </c>
      <c r="AJ23" s="69"/>
      <c r="AK23" s="69"/>
      <c r="AL23" s="70">
        <v>40000</v>
      </c>
      <c r="AM23" s="69"/>
      <c r="AN23" s="69"/>
      <c r="AO23" s="70">
        <f>AL23-AM23+AN23</f>
        <v>40000</v>
      </c>
      <c r="AP23" s="69"/>
      <c r="AQ23" s="69"/>
      <c r="AR23" s="70">
        <f>AO23-AP23+AQ23</f>
        <v>40000</v>
      </c>
      <c r="AS23" s="69"/>
      <c r="AT23" s="69"/>
      <c r="AU23" s="70">
        <f>SUM(AR23:AT23)</f>
        <v>40000</v>
      </c>
      <c r="AV23" s="69"/>
      <c r="AW23" s="69"/>
      <c r="AX23" s="70">
        <f>AU23-AV23+AW23</f>
        <v>40000</v>
      </c>
      <c r="AY23" s="69"/>
      <c r="AZ23" s="69"/>
      <c r="BA23" s="70">
        <f>AX23-AY23+AZ23</f>
        <v>40000</v>
      </c>
      <c r="BB23" s="69"/>
      <c r="BC23" s="69"/>
      <c r="BD23" s="70">
        <f>BA23-BB23+BC23</f>
        <v>40000</v>
      </c>
      <c r="BE23" s="69"/>
      <c r="BF23" s="69"/>
      <c r="BG23" s="70">
        <f>BD23-BE23+BF23</f>
        <v>40000</v>
      </c>
      <c r="BH23" s="69"/>
      <c r="BI23" s="69"/>
      <c r="BJ23" s="70">
        <f>BG23-BH23+BI23</f>
        <v>40000</v>
      </c>
      <c r="BK23" s="69"/>
      <c r="BL23" s="69"/>
      <c r="BM23" s="70">
        <f>BJ23-BK23+BL23</f>
        <v>40000</v>
      </c>
      <c r="BN23" s="69"/>
      <c r="BO23" s="69"/>
      <c r="BP23" s="70">
        <f>BM23-BN23+BO23</f>
        <v>40000</v>
      </c>
      <c r="BQ23" s="69"/>
      <c r="BR23" s="69"/>
      <c r="BS23" s="70"/>
      <c r="BT23" s="69"/>
      <c r="BU23" s="69"/>
      <c r="BV23" s="70"/>
      <c r="BW23" s="69"/>
      <c r="BX23" s="69"/>
      <c r="BY23" s="70"/>
      <c r="BZ23" s="69"/>
      <c r="CA23" s="69"/>
      <c r="CB23" s="70"/>
    </row>
    <row r="24" spans="1:80" ht="27" thickBot="1" x14ac:dyDescent="0.3">
      <c r="A24" s="7" t="s">
        <v>31</v>
      </c>
      <c r="B24" s="94">
        <v>40000</v>
      </c>
      <c r="C24" s="69"/>
      <c r="D24" s="69"/>
      <c r="E24" s="70">
        <f>B24-C24+D24</f>
        <v>40000</v>
      </c>
      <c r="F24" s="69"/>
      <c r="G24" s="69"/>
      <c r="H24" s="70">
        <f>E24-F24+G24</f>
        <v>40000</v>
      </c>
      <c r="I24" s="69"/>
      <c r="J24" s="69"/>
      <c r="K24" s="70">
        <f>H24-I24+J24</f>
        <v>40000</v>
      </c>
      <c r="L24" s="69"/>
      <c r="M24" s="69"/>
      <c r="N24" s="70">
        <f>K24-L24+M24</f>
        <v>40000</v>
      </c>
      <c r="O24" s="69"/>
      <c r="P24" s="69"/>
      <c r="Q24" s="70">
        <f>N24-O24+P24</f>
        <v>40000</v>
      </c>
      <c r="R24" s="69"/>
      <c r="S24" s="69"/>
      <c r="T24" s="70">
        <f>Q24-R24+S24</f>
        <v>40000</v>
      </c>
      <c r="U24" s="69"/>
      <c r="V24" s="69"/>
      <c r="W24" s="70">
        <f>T24-U24+V24</f>
        <v>40000</v>
      </c>
      <c r="X24" s="69"/>
      <c r="Y24" s="69"/>
      <c r="Z24" s="70">
        <f>W24-X24+Y24</f>
        <v>40000</v>
      </c>
      <c r="AA24" s="69"/>
      <c r="AB24" s="69"/>
      <c r="AC24" s="70">
        <f>Z24-AA24+AB24</f>
        <v>40000</v>
      </c>
      <c r="AD24" s="69"/>
      <c r="AE24" s="69"/>
      <c r="AF24" s="95">
        <f>AC24-AD24+AE24</f>
        <v>40000</v>
      </c>
      <c r="AG24" s="69"/>
      <c r="AH24" s="69"/>
      <c r="AI24" s="95">
        <f>AF24-AG24+AH24</f>
        <v>40000</v>
      </c>
      <c r="AJ24" s="69"/>
      <c r="AK24" s="69"/>
      <c r="AL24" s="70">
        <v>40000</v>
      </c>
      <c r="AM24" s="69"/>
      <c r="AN24" s="69"/>
      <c r="AO24" s="70">
        <f>AL24-AM24+AN24</f>
        <v>40000</v>
      </c>
      <c r="AP24" s="69"/>
      <c r="AQ24" s="69"/>
      <c r="AR24" s="70">
        <f>AO24-AP24+AQ24</f>
        <v>40000</v>
      </c>
      <c r="AS24" s="69"/>
      <c r="AT24" s="69"/>
      <c r="AU24" s="70">
        <f>SUM(AR24:AT24)</f>
        <v>40000</v>
      </c>
      <c r="AV24" s="69"/>
      <c r="AW24" s="69"/>
      <c r="AX24" s="70">
        <f>AU24-AV24+AW24</f>
        <v>40000</v>
      </c>
      <c r="AY24" s="69"/>
      <c r="AZ24" s="69"/>
      <c r="BA24" s="70">
        <f>AX24-AY24+AZ24</f>
        <v>40000</v>
      </c>
      <c r="BB24" s="69"/>
      <c r="BC24" s="69"/>
      <c r="BD24" s="70">
        <f>BA24-BB24+BC24</f>
        <v>40000</v>
      </c>
      <c r="BE24" s="69"/>
      <c r="BF24" s="69"/>
      <c r="BG24" s="70">
        <f>BD24-BE24+BF24</f>
        <v>40000</v>
      </c>
      <c r="BH24" s="69"/>
      <c r="BI24" s="69"/>
      <c r="BJ24" s="70">
        <f>BG24-BH24+BI24</f>
        <v>40000</v>
      </c>
      <c r="BK24" s="69"/>
      <c r="BL24" s="69"/>
      <c r="BM24" s="70">
        <f>BJ24-BK24+BL24</f>
        <v>40000</v>
      </c>
      <c r="BN24" s="69"/>
      <c r="BO24" s="69"/>
      <c r="BP24" s="70">
        <f>BM24-BN24+BO24</f>
        <v>40000</v>
      </c>
      <c r="BQ24" s="69"/>
      <c r="BR24" s="69"/>
      <c r="BS24" s="70"/>
      <c r="BT24" s="69"/>
      <c r="BU24" s="69"/>
      <c r="BV24" s="70"/>
      <c r="BW24" s="69"/>
      <c r="BX24" s="69"/>
      <c r="BY24" s="70"/>
      <c r="BZ24" s="69"/>
      <c r="CA24" s="69"/>
      <c r="CB24" s="70"/>
    </row>
    <row r="25" spans="1:80" ht="27" thickBot="1" x14ac:dyDescent="0.3">
      <c r="A25" s="7" t="s">
        <v>9</v>
      </c>
      <c r="B25" s="94">
        <v>40000</v>
      </c>
      <c r="C25" s="69">
        <v>3000</v>
      </c>
      <c r="D25" s="69">
        <v>0</v>
      </c>
      <c r="E25" s="70">
        <f>B25-C25+D25</f>
        <v>37000</v>
      </c>
      <c r="F25" s="69">
        <v>3000</v>
      </c>
      <c r="G25" s="69">
        <v>0</v>
      </c>
      <c r="H25" s="70">
        <f>E25-F25+G25</f>
        <v>34000</v>
      </c>
      <c r="I25" s="69"/>
      <c r="J25" s="69"/>
      <c r="K25" s="70">
        <f>H25-I25+J25</f>
        <v>34000</v>
      </c>
      <c r="L25" s="69">
        <v>3000</v>
      </c>
      <c r="M25" s="69">
        <v>8295</v>
      </c>
      <c r="N25" s="70">
        <f>K25-L25+M25</f>
        <v>39295</v>
      </c>
      <c r="O25" s="69">
        <v>3000</v>
      </c>
      <c r="P25" s="69">
        <v>7965</v>
      </c>
      <c r="Q25" s="70">
        <f>N25-O25+P25</f>
        <v>44260</v>
      </c>
      <c r="R25" s="69"/>
      <c r="S25" s="69"/>
      <c r="T25" s="70">
        <f>Q25-R25+S25</f>
        <v>44260</v>
      </c>
      <c r="U25" s="69"/>
      <c r="V25" s="69"/>
      <c r="W25" s="70">
        <f>T25-U25+V25</f>
        <v>44260</v>
      </c>
      <c r="X25" s="69">
        <v>3000</v>
      </c>
      <c r="Y25" s="69">
        <v>0</v>
      </c>
      <c r="Z25" s="70">
        <f>W25-X25+Y25</f>
        <v>41260</v>
      </c>
      <c r="AA25" s="69"/>
      <c r="AB25" s="69"/>
      <c r="AC25" s="70">
        <f>Z25-AA25+AB25</f>
        <v>41260</v>
      </c>
      <c r="AD25" s="69"/>
      <c r="AE25" s="69"/>
      <c r="AF25" s="95">
        <f>AC25-AD25+AE25</f>
        <v>41260</v>
      </c>
      <c r="AG25" s="69"/>
      <c r="AH25" s="69"/>
      <c r="AI25" s="95">
        <f>AF25-AG25+AH25</f>
        <v>41260</v>
      </c>
      <c r="AJ25" s="69">
        <v>3000</v>
      </c>
      <c r="AK25" s="69">
        <v>525</v>
      </c>
      <c r="AL25" s="70">
        <v>38785</v>
      </c>
      <c r="AM25" s="69"/>
      <c r="AN25" s="69"/>
      <c r="AO25" s="70">
        <f>AL25-AM25+AN25</f>
        <v>38785</v>
      </c>
      <c r="AP25" s="69">
        <v>3000</v>
      </c>
      <c r="AQ25" s="69">
        <v>2730</v>
      </c>
      <c r="AR25" s="70">
        <f>AO25-AP25+AQ25</f>
        <v>38515</v>
      </c>
      <c r="AS25" s="69">
        <v>3000</v>
      </c>
      <c r="AT25" s="69">
        <v>1050</v>
      </c>
      <c r="AU25" s="70">
        <f>SUM(AR25:AT25)</f>
        <v>42565</v>
      </c>
      <c r="AV25" s="69">
        <v>3000</v>
      </c>
      <c r="AW25" s="69">
        <v>0</v>
      </c>
      <c r="AX25" s="70">
        <f>AU25-AV25+AW25</f>
        <v>39565</v>
      </c>
      <c r="AY25" s="69"/>
      <c r="AZ25" s="69"/>
      <c r="BA25" s="70">
        <f>AX25-AY25+AZ25</f>
        <v>39565</v>
      </c>
      <c r="BB25" s="69"/>
      <c r="BC25" s="69"/>
      <c r="BD25" s="70">
        <f>BA25-BB25+BC25</f>
        <v>39565</v>
      </c>
      <c r="BE25" s="69"/>
      <c r="BF25" s="69"/>
      <c r="BG25" s="70">
        <f>BD25-BE25+BF25</f>
        <v>39565</v>
      </c>
      <c r="BH25" s="69"/>
      <c r="BI25" s="69"/>
      <c r="BJ25" s="70">
        <f>BG25-BH25+BI25</f>
        <v>39565</v>
      </c>
      <c r="BK25" s="69"/>
      <c r="BL25" s="69"/>
      <c r="BM25" s="70">
        <f>BJ25-BK25+BL25</f>
        <v>39565</v>
      </c>
      <c r="BN25" s="69"/>
      <c r="BO25" s="69"/>
      <c r="BP25" s="70">
        <f>BM25-BN25+BO25</f>
        <v>39565</v>
      </c>
      <c r="BQ25" s="69"/>
      <c r="BR25" s="69"/>
      <c r="BS25" s="70"/>
      <c r="BT25" s="69"/>
      <c r="BU25" s="69"/>
      <c r="BV25" s="70"/>
      <c r="BW25" s="69"/>
      <c r="BX25" s="69"/>
      <c r="BY25" s="70"/>
      <c r="BZ25" s="69"/>
      <c r="CA25" s="69"/>
      <c r="CB25" s="70"/>
    </row>
    <row r="26" spans="1:80" ht="27" thickBot="1" x14ac:dyDescent="0.3">
      <c r="A26" s="11" t="s">
        <v>50</v>
      </c>
      <c r="B26" s="94">
        <v>40000</v>
      </c>
      <c r="C26" s="69">
        <v>3000</v>
      </c>
      <c r="D26" s="69">
        <v>5720</v>
      </c>
      <c r="E26" s="70">
        <f>B26-C26+D26</f>
        <v>42720</v>
      </c>
      <c r="F26" s="69"/>
      <c r="G26" s="69"/>
      <c r="H26" s="70">
        <f>E26-F26+G26</f>
        <v>42720</v>
      </c>
      <c r="I26" s="69">
        <v>3000</v>
      </c>
      <c r="J26" s="69">
        <v>2730</v>
      </c>
      <c r="K26" s="70">
        <f>H26-I26+J26</f>
        <v>42450</v>
      </c>
      <c r="L26" s="69"/>
      <c r="M26" s="69"/>
      <c r="N26" s="70">
        <f>K26-L26+M26</f>
        <v>42450</v>
      </c>
      <c r="O26" s="69">
        <v>3000</v>
      </c>
      <c r="P26" s="69">
        <v>0</v>
      </c>
      <c r="Q26" s="70">
        <f>N26-O26+P26</f>
        <v>39450</v>
      </c>
      <c r="R26" s="69">
        <v>3000</v>
      </c>
      <c r="S26" s="69">
        <v>0</v>
      </c>
      <c r="T26" s="70">
        <f>Q26-R26+S26</f>
        <v>36450</v>
      </c>
      <c r="U26" s="69"/>
      <c r="V26" s="69"/>
      <c r="W26" s="70">
        <f>T26-U26+V26</f>
        <v>36450</v>
      </c>
      <c r="X26" s="69"/>
      <c r="Y26" s="69"/>
      <c r="Z26" s="70">
        <f>W26-X26+Y26</f>
        <v>36450</v>
      </c>
      <c r="AA26" s="69"/>
      <c r="AB26" s="69"/>
      <c r="AC26" s="70">
        <f>Z26-AA26+AB26</f>
        <v>36450</v>
      </c>
      <c r="AD26" s="69">
        <v>3000</v>
      </c>
      <c r="AE26" s="69">
        <v>9060</v>
      </c>
      <c r="AF26" s="95">
        <f>AC26-AD26+AE26</f>
        <v>42510</v>
      </c>
      <c r="AG26" s="69">
        <v>3000</v>
      </c>
      <c r="AH26" s="69">
        <v>1750</v>
      </c>
      <c r="AI26" s="95">
        <f>AF26-AG26+AH26</f>
        <v>41260</v>
      </c>
      <c r="AJ26" s="69"/>
      <c r="AK26" s="69"/>
      <c r="AL26" s="70">
        <v>41260</v>
      </c>
      <c r="AM26" s="69"/>
      <c r="AN26" s="69"/>
      <c r="AO26" s="70">
        <f>AL26-AM26+AN26</f>
        <v>41260</v>
      </c>
      <c r="AP26" s="69"/>
      <c r="AQ26" s="69"/>
      <c r="AR26" s="70">
        <f>AO26-AP26+AQ26</f>
        <v>41260</v>
      </c>
      <c r="AS26" s="69"/>
      <c r="AT26" s="69"/>
      <c r="AU26" s="70">
        <f>SUM(AR26:AT26)</f>
        <v>41260</v>
      </c>
      <c r="AV26" s="69"/>
      <c r="AW26" s="69"/>
      <c r="AX26" s="70">
        <f>AU26-AV26+AW26</f>
        <v>41260</v>
      </c>
      <c r="AY26" s="69">
        <v>3000</v>
      </c>
      <c r="AZ26" s="69">
        <v>615</v>
      </c>
      <c r="BA26" s="70">
        <f>AX26-AY26+AZ26</f>
        <v>38875</v>
      </c>
      <c r="BB26" s="69"/>
      <c r="BC26" s="69"/>
      <c r="BD26" s="70">
        <f>BA26-BB26+BC26</f>
        <v>38875</v>
      </c>
      <c r="BE26" s="69"/>
      <c r="BF26" s="69"/>
      <c r="BG26" s="70">
        <f>BD26-BE26+BF26</f>
        <v>38875</v>
      </c>
      <c r="BH26" s="69"/>
      <c r="BI26" s="69"/>
      <c r="BJ26" s="70">
        <f>BG26-BH26+BI26</f>
        <v>38875</v>
      </c>
      <c r="BK26" s="69"/>
      <c r="BL26" s="69"/>
      <c r="BM26" s="70">
        <f>BJ26-BK26+BL26</f>
        <v>38875</v>
      </c>
      <c r="BN26" s="69">
        <v>3000</v>
      </c>
      <c r="BO26" s="69">
        <f>3045+135</f>
        <v>3180</v>
      </c>
      <c r="BP26" s="70">
        <f>BM26-BN26+BO26</f>
        <v>39055</v>
      </c>
      <c r="BQ26" s="69"/>
      <c r="BR26" s="69"/>
      <c r="BS26" s="70"/>
      <c r="BT26" s="69"/>
      <c r="BU26" s="69"/>
      <c r="BV26" s="70"/>
      <c r="BW26" s="69"/>
      <c r="BX26" s="69"/>
      <c r="BY26" s="70"/>
      <c r="BZ26" s="69"/>
      <c r="CA26" s="69"/>
      <c r="CB26" s="70"/>
    </row>
    <row r="27" spans="1:80" ht="27" thickBot="1" x14ac:dyDescent="0.3">
      <c r="A27" s="7" t="s">
        <v>25</v>
      </c>
      <c r="B27" s="94">
        <v>40000</v>
      </c>
      <c r="C27" s="69"/>
      <c r="D27" s="69"/>
      <c r="E27" s="70">
        <f>B27-C27+D27</f>
        <v>40000</v>
      </c>
      <c r="F27" s="69"/>
      <c r="G27" s="69"/>
      <c r="H27" s="70">
        <f>E27-F27+G27</f>
        <v>40000</v>
      </c>
      <c r="I27" s="69">
        <v>3000</v>
      </c>
      <c r="J27" s="69">
        <v>870</v>
      </c>
      <c r="K27" s="70">
        <f>H27-I27+J27</f>
        <v>37870</v>
      </c>
      <c r="L27" s="69">
        <v>3000</v>
      </c>
      <c r="M27" s="69">
        <v>3535</v>
      </c>
      <c r="N27" s="70">
        <f>K27-L27+M27</f>
        <v>38405</v>
      </c>
      <c r="O27" s="69"/>
      <c r="P27" s="69"/>
      <c r="Q27" s="70">
        <f>N27-O27+P27</f>
        <v>38405</v>
      </c>
      <c r="R27" s="69"/>
      <c r="S27" s="69"/>
      <c r="T27" s="70">
        <f>Q27-R27+S27</f>
        <v>38405</v>
      </c>
      <c r="U27" s="69">
        <v>3000</v>
      </c>
      <c r="V27" s="69">
        <v>2945</v>
      </c>
      <c r="W27" s="70">
        <f>T27-U27+V27</f>
        <v>38350</v>
      </c>
      <c r="X27" s="69"/>
      <c r="Y27" s="69"/>
      <c r="Z27" s="70">
        <f>W27-X27+Y27</f>
        <v>38350</v>
      </c>
      <c r="AA27" s="69"/>
      <c r="AB27" s="69"/>
      <c r="AC27" s="70">
        <f>Z27-AA27+AB27</f>
        <v>38350</v>
      </c>
      <c r="AD27" s="69">
        <v>3000</v>
      </c>
      <c r="AE27" s="69">
        <v>3505</v>
      </c>
      <c r="AF27" s="95">
        <f>AC27-AD27+AE27</f>
        <v>38855</v>
      </c>
      <c r="AG27" s="69"/>
      <c r="AH27" s="69"/>
      <c r="AI27" s="95">
        <f>AF27-AG27+AH27</f>
        <v>38855</v>
      </c>
      <c r="AJ27" s="69"/>
      <c r="AK27" s="69"/>
      <c r="AL27" s="70">
        <v>38855</v>
      </c>
      <c r="AM27" s="69">
        <v>3000</v>
      </c>
      <c r="AN27" s="69">
        <v>0</v>
      </c>
      <c r="AO27" s="70">
        <f>AL27-AM27+AN27</f>
        <v>35855</v>
      </c>
      <c r="AP27" s="69"/>
      <c r="AQ27" s="69"/>
      <c r="AR27" s="70">
        <f>AO27-AP27+AQ27</f>
        <v>35855</v>
      </c>
      <c r="AS27" s="69"/>
      <c r="AT27" s="69"/>
      <c r="AU27" s="70">
        <f>SUM(AR27:AT27)</f>
        <v>35855</v>
      </c>
      <c r="AV27" s="69">
        <v>3000</v>
      </c>
      <c r="AW27" s="69">
        <v>3700</v>
      </c>
      <c r="AX27" s="70">
        <f>AU27-AV27+AW27</f>
        <v>36555</v>
      </c>
      <c r="AY27" s="69">
        <v>3000</v>
      </c>
      <c r="AZ27" s="69">
        <v>2785</v>
      </c>
      <c r="BA27" s="70">
        <f>AX27-AY27+AZ27</f>
        <v>36340</v>
      </c>
      <c r="BB27" s="69"/>
      <c r="BC27" s="69"/>
      <c r="BD27" s="70">
        <f>BA27-BB27+BC27</f>
        <v>36340</v>
      </c>
      <c r="BE27" s="69">
        <v>3000</v>
      </c>
      <c r="BF27" s="69">
        <v>3600</v>
      </c>
      <c r="BG27" s="70">
        <f>BD27-BE27+BF27</f>
        <v>36940</v>
      </c>
      <c r="BH27" s="69"/>
      <c r="BI27" s="69"/>
      <c r="BJ27" s="70">
        <f>BG27-BH27+BI27</f>
        <v>36940</v>
      </c>
      <c r="BK27" s="69">
        <v>3000</v>
      </c>
      <c r="BL27" s="69">
        <v>2655</v>
      </c>
      <c r="BM27" s="70">
        <f>BJ27-BK27+BL27</f>
        <v>36595</v>
      </c>
      <c r="BN27" s="69">
        <v>3000</v>
      </c>
      <c r="BO27" s="69">
        <f>4500+135</f>
        <v>4635</v>
      </c>
      <c r="BP27" s="70">
        <f>BM27-BN27+BO27</f>
        <v>38230</v>
      </c>
      <c r="BQ27" s="69"/>
      <c r="BR27" s="69"/>
      <c r="BS27" s="70"/>
      <c r="BT27" s="69"/>
      <c r="BU27" s="69"/>
      <c r="BV27" s="70"/>
      <c r="BW27" s="69"/>
      <c r="BX27" s="69"/>
      <c r="BY27" s="70"/>
      <c r="BZ27" s="69"/>
      <c r="CA27" s="69"/>
      <c r="CB27" s="70"/>
    </row>
    <row r="28" spans="1:80" ht="27" thickBot="1" x14ac:dyDescent="0.3">
      <c r="A28" s="7" t="s">
        <v>37</v>
      </c>
      <c r="B28" s="94">
        <v>40000</v>
      </c>
      <c r="C28" s="69"/>
      <c r="D28" s="69"/>
      <c r="E28" s="70">
        <f>B28-C28+D28</f>
        <v>40000</v>
      </c>
      <c r="F28" s="69"/>
      <c r="G28" s="69"/>
      <c r="H28" s="70">
        <f>E28-F28+G28</f>
        <v>40000</v>
      </c>
      <c r="I28" s="69"/>
      <c r="J28" s="69"/>
      <c r="K28" s="70">
        <f>H28-I28+J28</f>
        <v>40000</v>
      </c>
      <c r="L28" s="69"/>
      <c r="M28" s="69"/>
      <c r="N28" s="70">
        <f>K28-L28+M28</f>
        <v>40000</v>
      </c>
      <c r="O28" s="69"/>
      <c r="P28" s="69"/>
      <c r="Q28" s="70">
        <f>N28-O28+P28</f>
        <v>40000</v>
      </c>
      <c r="R28" s="69"/>
      <c r="S28" s="69"/>
      <c r="T28" s="70">
        <f>Q28-R28+S28</f>
        <v>40000</v>
      </c>
      <c r="U28" s="69"/>
      <c r="V28" s="69"/>
      <c r="W28" s="70">
        <f>T28-U28+V28</f>
        <v>40000</v>
      </c>
      <c r="X28" s="69"/>
      <c r="Y28" s="69"/>
      <c r="Z28" s="70">
        <f>W28-X28+Y28</f>
        <v>40000</v>
      </c>
      <c r="AA28" s="69"/>
      <c r="AB28" s="69"/>
      <c r="AC28" s="70">
        <f>Z28-AA28+AB28</f>
        <v>40000</v>
      </c>
      <c r="AD28" s="69"/>
      <c r="AE28" s="69"/>
      <c r="AF28" s="95">
        <f>AC28-AD28+AE28</f>
        <v>40000</v>
      </c>
      <c r="AG28" s="69"/>
      <c r="AH28" s="69"/>
      <c r="AI28" s="95">
        <f>AF28-AG28+AH28</f>
        <v>40000</v>
      </c>
      <c r="AJ28" s="69"/>
      <c r="AK28" s="69"/>
      <c r="AL28" s="70">
        <v>40000</v>
      </c>
      <c r="AM28" s="69"/>
      <c r="AN28" s="69"/>
      <c r="AO28" s="70">
        <f>AL28-AM28+AN28</f>
        <v>40000</v>
      </c>
      <c r="AP28" s="69"/>
      <c r="AQ28" s="69"/>
      <c r="AR28" s="70">
        <f>AO28-AP28+AQ28</f>
        <v>40000</v>
      </c>
      <c r="AS28" s="69"/>
      <c r="AT28" s="69"/>
      <c r="AU28" s="70">
        <f>SUM(AR28:AT28)</f>
        <v>40000</v>
      </c>
      <c r="AV28" s="69"/>
      <c r="AW28" s="69"/>
      <c r="AX28" s="70">
        <f>AU28-AV28+AW28</f>
        <v>40000</v>
      </c>
      <c r="AY28" s="69">
        <v>3000</v>
      </c>
      <c r="AZ28" s="69">
        <v>0</v>
      </c>
      <c r="BA28" s="70">
        <f>AX28-AY28+AZ28</f>
        <v>37000</v>
      </c>
      <c r="BB28" s="69"/>
      <c r="BC28" s="69"/>
      <c r="BD28" s="70">
        <f>BA28-BB28+BC28</f>
        <v>37000</v>
      </c>
      <c r="BE28" s="69"/>
      <c r="BF28" s="69"/>
      <c r="BG28" s="70">
        <f>BD28-BE28+BF28</f>
        <v>37000</v>
      </c>
      <c r="BH28" s="69"/>
      <c r="BI28" s="69"/>
      <c r="BJ28" s="70">
        <f>BG28-BH28+BI28</f>
        <v>37000</v>
      </c>
      <c r="BK28" s="69"/>
      <c r="BL28" s="69"/>
      <c r="BM28" s="70">
        <f>BJ28-BK28+BL28</f>
        <v>37000</v>
      </c>
      <c r="BN28" s="69"/>
      <c r="BO28" s="69"/>
      <c r="BP28" s="70">
        <f>BM28-BN28+BO28</f>
        <v>37000</v>
      </c>
      <c r="BQ28" s="69"/>
      <c r="BR28" s="69"/>
      <c r="BS28" s="70"/>
      <c r="BT28" s="69"/>
      <c r="BU28" s="69"/>
      <c r="BV28" s="70"/>
      <c r="BW28" s="69"/>
      <c r="BX28" s="69"/>
      <c r="BY28" s="70"/>
      <c r="BZ28" s="69"/>
      <c r="CA28" s="69"/>
      <c r="CB28" s="70"/>
    </row>
    <row r="29" spans="1:80" ht="27" thickBot="1" x14ac:dyDescent="0.3">
      <c r="A29" s="11" t="s">
        <v>32</v>
      </c>
      <c r="B29" s="94">
        <v>40000</v>
      </c>
      <c r="C29" s="69"/>
      <c r="D29" s="69"/>
      <c r="E29" s="70">
        <f>B29-C29+D29</f>
        <v>40000</v>
      </c>
      <c r="F29" s="69"/>
      <c r="G29" s="69"/>
      <c r="H29" s="70">
        <f>E29-F29+G29</f>
        <v>40000</v>
      </c>
      <c r="I29" s="69">
        <v>3000</v>
      </c>
      <c r="J29" s="69">
        <v>0</v>
      </c>
      <c r="K29" s="70">
        <f>H29-I29+J29</f>
        <v>37000</v>
      </c>
      <c r="L29" s="69"/>
      <c r="M29" s="69"/>
      <c r="N29" s="70">
        <f>K29-L29+M29</f>
        <v>37000</v>
      </c>
      <c r="O29" s="69"/>
      <c r="P29" s="69"/>
      <c r="Q29" s="70">
        <f>N29-O29+P29</f>
        <v>37000</v>
      </c>
      <c r="R29" s="69"/>
      <c r="S29" s="69"/>
      <c r="T29" s="70">
        <f>Q29-R29+S29</f>
        <v>37000</v>
      </c>
      <c r="U29" s="69"/>
      <c r="V29" s="69"/>
      <c r="W29" s="70">
        <f>T29-U29+V29</f>
        <v>37000</v>
      </c>
      <c r="X29" s="69"/>
      <c r="Y29" s="69"/>
      <c r="Z29" s="70">
        <f>W29-X29+Y29</f>
        <v>37000</v>
      </c>
      <c r="AA29" s="69"/>
      <c r="AB29" s="69"/>
      <c r="AC29" s="70">
        <f>Z29-AA29+AB29</f>
        <v>37000</v>
      </c>
      <c r="AD29" s="69"/>
      <c r="AE29" s="69"/>
      <c r="AF29" s="95">
        <f>AC29-AD29+AE29</f>
        <v>37000</v>
      </c>
      <c r="AG29" s="69"/>
      <c r="AH29" s="69"/>
      <c r="AI29" s="95">
        <f>AF29-AG29+AH29</f>
        <v>37000</v>
      </c>
      <c r="AJ29" s="69"/>
      <c r="AK29" s="69"/>
      <c r="AL29" s="70">
        <v>37000</v>
      </c>
      <c r="AM29" s="69"/>
      <c r="AN29" s="69"/>
      <c r="AO29" s="70">
        <f>AL29-AM29+AN29</f>
        <v>37000</v>
      </c>
      <c r="AP29" s="69"/>
      <c r="AQ29" s="69"/>
      <c r="AR29" s="70">
        <f>AO29-AP29+AQ29</f>
        <v>37000</v>
      </c>
      <c r="AS29" s="69"/>
      <c r="AT29" s="69"/>
      <c r="AU29" s="70">
        <f>SUM(AR29:AT29)</f>
        <v>37000</v>
      </c>
      <c r="AV29" s="69"/>
      <c r="AW29" s="69"/>
      <c r="AX29" s="70">
        <f>AU29-AV29+AW29</f>
        <v>37000</v>
      </c>
      <c r="AY29" s="69"/>
      <c r="AZ29" s="69"/>
      <c r="BA29" s="70">
        <f>AX29-AY29+AZ29</f>
        <v>37000</v>
      </c>
      <c r="BB29" s="69"/>
      <c r="BC29" s="69"/>
      <c r="BD29" s="70">
        <f>BA29-BB29+BC29</f>
        <v>37000</v>
      </c>
      <c r="BE29" s="69"/>
      <c r="BF29" s="69"/>
      <c r="BG29" s="70">
        <f>BD29-BE29+BF29</f>
        <v>37000</v>
      </c>
      <c r="BH29" s="69"/>
      <c r="BI29" s="69"/>
      <c r="BJ29" s="70">
        <f>BG29-BH29+BI29</f>
        <v>37000</v>
      </c>
      <c r="BK29" s="69"/>
      <c r="BL29" s="69"/>
      <c r="BM29" s="70">
        <f>BJ29-BK29+BL29</f>
        <v>37000</v>
      </c>
      <c r="BN29" s="69"/>
      <c r="BO29" s="69"/>
      <c r="BP29" s="70">
        <f>BM29-BN29+BO29</f>
        <v>37000</v>
      </c>
      <c r="BQ29" s="69"/>
      <c r="BR29" s="69"/>
      <c r="BS29" s="70"/>
      <c r="BT29" s="69"/>
      <c r="BU29" s="69"/>
      <c r="BV29" s="70"/>
      <c r="BW29" s="69"/>
      <c r="BX29" s="69"/>
      <c r="BY29" s="70"/>
      <c r="BZ29" s="69"/>
      <c r="CA29" s="69"/>
      <c r="CB29" s="70"/>
    </row>
    <row r="30" spans="1:80" ht="27" thickBot="1" x14ac:dyDescent="0.3">
      <c r="A30" s="11" t="s">
        <v>48</v>
      </c>
      <c r="B30" s="94">
        <v>40000</v>
      </c>
      <c r="C30" s="69"/>
      <c r="D30" s="69"/>
      <c r="E30" s="70">
        <f>B30-C30+D30</f>
        <v>40000</v>
      </c>
      <c r="F30" s="69"/>
      <c r="G30" s="69"/>
      <c r="H30" s="70">
        <f>E30-F30+G30</f>
        <v>40000</v>
      </c>
      <c r="I30" s="69"/>
      <c r="J30" s="69"/>
      <c r="K30" s="70">
        <f>H30-I30+J30</f>
        <v>40000</v>
      </c>
      <c r="L30" s="69"/>
      <c r="M30" s="69"/>
      <c r="N30" s="70">
        <f>K30-L30+M30</f>
        <v>40000</v>
      </c>
      <c r="O30" s="69"/>
      <c r="P30" s="69"/>
      <c r="Q30" s="70">
        <f>N30-O30+P30</f>
        <v>40000</v>
      </c>
      <c r="R30" s="69"/>
      <c r="S30" s="69"/>
      <c r="T30" s="70">
        <f>Q30-R30+S30</f>
        <v>40000</v>
      </c>
      <c r="U30" s="69"/>
      <c r="V30" s="69"/>
      <c r="W30" s="70">
        <f>T30-U30+V30</f>
        <v>40000</v>
      </c>
      <c r="X30" s="69"/>
      <c r="Y30" s="69"/>
      <c r="Z30" s="70">
        <f>W30-X30+Y30</f>
        <v>40000</v>
      </c>
      <c r="AA30" s="69"/>
      <c r="AB30" s="69"/>
      <c r="AC30" s="70">
        <f>Z30-AA30+AB30</f>
        <v>40000</v>
      </c>
      <c r="AD30" s="69"/>
      <c r="AE30" s="69"/>
      <c r="AF30" s="95">
        <f>AC30-AD30+AE30</f>
        <v>40000</v>
      </c>
      <c r="AG30" s="69"/>
      <c r="AH30" s="69"/>
      <c r="AI30" s="95">
        <f>AF30-AG30+AH30</f>
        <v>40000</v>
      </c>
      <c r="AJ30" s="69"/>
      <c r="AK30" s="69"/>
      <c r="AL30" s="70">
        <v>40000</v>
      </c>
      <c r="AM30" s="69"/>
      <c r="AN30" s="69"/>
      <c r="AO30" s="70">
        <f>AL30-AM30+AN30</f>
        <v>40000</v>
      </c>
      <c r="AP30" s="69"/>
      <c r="AQ30" s="69"/>
      <c r="AR30" s="70">
        <f>AO30-AP30+AQ30</f>
        <v>40000</v>
      </c>
      <c r="AS30" s="69"/>
      <c r="AT30" s="69"/>
      <c r="AU30" s="70">
        <f>SUM(AR30:AT30)</f>
        <v>40000</v>
      </c>
      <c r="AV30" s="69"/>
      <c r="AW30" s="69"/>
      <c r="AX30" s="70">
        <f>AU30-AV30+AW30</f>
        <v>40000</v>
      </c>
      <c r="AY30" s="69"/>
      <c r="AZ30" s="69"/>
      <c r="BA30" s="70">
        <f>AX30-AY30+AZ30</f>
        <v>40000</v>
      </c>
      <c r="BB30" s="69"/>
      <c r="BC30" s="69"/>
      <c r="BD30" s="70">
        <f>BA30-BB30+BC30</f>
        <v>40000</v>
      </c>
      <c r="BE30" s="69">
        <v>3000</v>
      </c>
      <c r="BF30" s="69">
        <v>0</v>
      </c>
      <c r="BG30" s="70">
        <f>BD30-BE30+BF30</f>
        <v>37000</v>
      </c>
      <c r="BH30" s="69">
        <v>3000</v>
      </c>
      <c r="BI30" s="69">
        <v>0</v>
      </c>
      <c r="BJ30" s="70">
        <f>BG30-BH30+BI30</f>
        <v>34000</v>
      </c>
      <c r="BK30" s="69">
        <v>3000</v>
      </c>
      <c r="BL30" s="69">
        <v>4320</v>
      </c>
      <c r="BM30" s="70">
        <f>BJ30-BK30+BL30</f>
        <v>35320</v>
      </c>
      <c r="BN30" s="69"/>
      <c r="BO30" s="69"/>
      <c r="BP30" s="70">
        <f>BM30-BN30+BO30</f>
        <v>35320</v>
      </c>
      <c r="BQ30" s="69"/>
      <c r="BR30" s="69"/>
      <c r="BS30" s="70"/>
      <c r="BT30" s="69"/>
      <c r="BU30" s="69"/>
      <c r="BV30" s="70"/>
      <c r="BW30" s="69"/>
      <c r="BX30" s="69"/>
      <c r="BY30" s="70"/>
      <c r="BZ30" s="69"/>
      <c r="CA30" s="69"/>
      <c r="CB30" s="70"/>
    </row>
    <row r="31" spans="1:80" ht="27" thickBot="1" x14ac:dyDescent="0.3">
      <c r="A31" s="7" t="s">
        <v>6</v>
      </c>
      <c r="B31" s="94">
        <v>40000</v>
      </c>
      <c r="C31" s="69"/>
      <c r="D31" s="69"/>
      <c r="E31" s="70">
        <f>B31-C31+D31</f>
        <v>40000</v>
      </c>
      <c r="F31" s="69"/>
      <c r="G31" s="69"/>
      <c r="H31" s="70">
        <f>E31-F31+G31</f>
        <v>40000</v>
      </c>
      <c r="I31" s="69"/>
      <c r="J31" s="69"/>
      <c r="K31" s="70">
        <f>H31-I31+J31</f>
        <v>40000</v>
      </c>
      <c r="L31" s="69">
        <v>3000</v>
      </c>
      <c r="M31" s="69">
        <v>0</v>
      </c>
      <c r="N31" s="70">
        <f>K31-L31+M31</f>
        <v>37000</v>
      </c>
      <c r="O31" s="69"/>
      <c r="P31" s="69"/>
      <c r="Q31" s="70">
        <f>N31-O31+P31</f>
        <v>37000</v>
      </c>
      <c r="R31" s="69"/>
      <c r="S31" s="69"/>
      <c r="T31" s="70">
        <f>Q31-R31+S31</f>
        <v>37000</v>
      </c>
      <c r="U31" s="69"/>
      <c r="V31" s="69"/>
      <c r="W31" s="70">
        <f>T31-U31+V31</f>
        <v>37000</v>
      </c>
      <c r="X31" s="69"/>
      <c r="Y31" s="69"/>
      <c r="Z31" s="70">
        <f>W31-X31+Y31</f>
        <v>37000</v>
      </c>
      <c r="AA31" s="69"/>
      <c r="AB31" s="69"/>
      <c r="AC31" s="70">
        <f>Z31-AA31+AB31</f>
        <v>37000</v>
      </c>
      <c r="AD31" s="69">
        <v>3000</v>
      </c>
      <c r="AE31" s="69">
        <v>0</v>
      </c>
      <c r="AF31" s="95">
        <f>AC31-AD31+AE31</f>
        <v>34000</v>
      </c>
      <c r="AG31" s="69"/>
      <c r="AH31" s="69"/>
      <c r="AI31" s="95">
        <f>AF31-AG31+AH31</f>
        <v>34000</v>
      </c>
      <c r="AJ31" s="69"/>
      <c r="AK31" s="69"/>
      <c r="AL31" s="70">
        <v>34000</v>
      </c>
      <c r="AM31" s="69"/>
      <c r="AN31" s="69"/>
      <c r="AO31" s="70">
        <f>AL31-AM31+AN31</f>
        <v>34000</v>
      </c>
      <c r="AP31" s="69"/>
      <c r="AQ31" s="69"/>
      <c r="AR31" s="70">
        <f>AO31-AP31+AQ31</f>
        <v>34000</v>
      </c>
      <c r="AS31" s="69"/>
      <c r="AT31" s="69"/>
      <c r="AU31" s="70">
        <f>SUM(AR31:AT31)</f>
        <v>34000</v>
      </c>
      <c r="AV31" s="69"/>
      <c r="AW31" s="69"/>
      <c r="AX31" s="70">
        <f>AU31-AV31+AW31</f>
        <v>34000</v>
      </c>
      <c r="AY31" s="69"/>
      <c r="AZ31" s="69"/>
      <c r="BA31" s="70">
        <f>AX31-AY31+AZ31</f>
        <v>34000</v>
      </c>
      <c r="BB31" s="69"/>
      <c r="BC31" s="69"/>
      <c r="BD31" s="70">
        <f>BA31-BB31+BC31</f>
        <v>34000</v>
      </c>
      <c r="BE31" s="69"/>
      <c r="BF31" s="69"/>
      <c r="BG31" s="70">
        <f>BD31-BE31+BF31</f>
        <v>34000</v>
      </c>
      <c r="BH31" s="69"/>
      <c r="BI31" s="69"/>
      <c r="BJ31" s="70">
        <f>BG31-BH31+BI31</f>
        <v>34000</v>
      </c>
      <c r="BK31" s="69"/>
      <c r="BL31" s="69"/>
      <c r="BM31" s="70">
        <f>BJ31-BK31+BL31</f>
        <v>34000</v>
      </c>
      <c r="BN31" s="69"/>
      <c r="BO31" s="69"/>
      <c r="BP31" s="70">
        <f>BM31-BN31+BO31</f>
        <v>34000</v>
      </c>
      <c r="BQ31" s="69"/>
      <c r="BR31" s="69"/>
      <c r="BS31" s="70"/>
      <c r="BT31" s="69"/>
      <c r="BU31" s="69"/>
      <c r="BV31" s="70"/>
      <c r="BW31" s="69"/>
      <c r="BX31" s="69"/>
      <c r="BY31" s="70"/>
      <c r="BZ31" s="69"/>
      <c r="CA31" s="69"/>
      <c r="CB31" s="70"/>
    </row>
    <row r="32" spans="1:80" ht="27" thickBot="1" x14ac:dyDescent="0.3">
      <c r="A32" s="11" t="s">
        <v>12</v>
      </c>
      <c r="B32" s="94">
        <v>40000</v>
      </c>
      <c r="C32" s="69"/>
      <c r="D32" s="69"/>
      <c r="E32" s="70">
        <f>B32-C32+D32</f>
        <v>40000</v>
      </c>
      <c r="F32" s="69"/>
      <c r="G32" s="69"/>
      <c r="H32" s="70">
        <f>E32-F32+G32</f>
        <v>40000</v>
      </c>
      <c r="I32" s="69"/>
      <c r="J32" s="69"/>
      <c r="K32" s="70">
        <f>H32-I32+J32</f>
        <v>40000</v>
      </c>
      <c r="L32" s="69">
        <v>3000</v>
      </c>
      <c r="M32" s="69">
        <v>0</v>
      </c>
      <c r="N32" s="70">
        <f>K32-L32+M32</f>
        <v>37000</v>
      </c>
      <c r="O32" s="69"/>
      <c r="P32" s="69"/>
      <c r="Q32" s="70">
        <f>N32-O32+P32</f>
        <v>37000</v>
      </c>
      <c r="R32" s="69">
        <v>3000</v>
      </c>
      <c r="S32" s="69">
        <v>0</v>
      </c>
      <c r="T32" s="70">
        <f>Q32-R32+S32</f>
        <v>34000</v>
      </c>
      <c r="U32" s="69"/>
      <c r="V32" s="69"/>
      <c r="W32" s="70">
        <f>T32-U32+V32</f>
        <v>34000</v>
      </c>
      <c r="X32" s="69"/>
      <c r="Y32" s="69"/>
      <c r="Z32" s="70">
        <f>W32-X32+Y32</f>
        <v>34000</v>
      </c>
      <c r="AA32" s="69"/>
      <c r="AB32" s="69"/>
      <c r="AC32" s="70">
        <f>Z32-AA32+AB32</f>
        <v>34000</v>
      </c>
      <c r="AD32" s="69"/>
      <c r="AE32" s="69"/>
      <c r="AF32" s="95">
        <f>AC32-AD32+AE32</f>
        <v>34000</v>
      </c>
      <c r="AG32" s="69"/>
      <c r="AH32" s="69"/>
      <c r="AI32" s="95">
        <f>AF32-AG32+AH32</f>
        <v>34000</v>
      </c>
      <c r="AJ32" s="69"/>
      <c r="AK32" s="69"/>
      <c r="AL32" s="70">
        <v>34000</v>
      </c>
      <c r="AM32" s="69"/>
      <c r="AN32" s="69"/>
      <c r="AO32" s="70">
        <f>AL32-AM32+AN32</f>
        <v>34000</v>
      </c>
      <c r="AP32" s="69"/>
      <c r="AQ32" s="69"/>
      <c r="AR32" s="70">
        <f>AO32-AP32+AQ32</f>
        <v>34000</v>
      </c>
      <c r="AS32" s="69"/>
      <c r="AT32" s="69"/>
      <c r="AU32" s="70">
        <f>SUM(AR32:AT32)</f>
        <v>34000</v>
      </c>
      <c r="AV32" s="69"/>
      <c r="AW32" s="69"/>
      <c r="AX32" s="70">
        <f>AU32-AV32+AW32</f>
        <v>34000</v>
      </c>
      <c r="AY32" s="69"/>
      <c r="AZ32" s="69"/>
      <c r="BA32" s="70">
        <f>AX32-AY32+AZ32</f>
        <v>34000</v>
      </c>
      <c r="BB32" s="69"/>
      <c r="BC32" s="69"/>
      <c r="BD32" s="70">
        <f>BA32-BB32+BC32</f>
        <v>34000</v>
      </c>
      <c r="BE32" s="69"/>
      <c r="BF32" s="69"/>
      <c r="BG32" s="70">
        <f>BD32-BE32+BF32</f>
        <v>34000</v>
      </c>
      <c r="BH32" s="69"/>
      <c r="BI32" s="69"/>
      <c r="BJ32" s="70">
        <f>BG32-BH32+BI32</f>
        <v>34000</v>
      </c>
      <c r="BK32" s="69"/>
      <c r="BL32" s="69"/>
      <c r="BM32" s="70">
        <f>BJ32-BK32+BL32</f>
        <v>34000</v>
      </c>
      <c r="BN32" s="69"/>
      <c r="BO32" s="69"/>
      <c r="BP32" s="70">
        <f>BM32-BN32+BO32</f>
        <v>34000</v>
      </c>
      <c r="BQ32" s="69"/>
      <c r="BR32" s="69"/>
      <c r="BS32" s="70"/>
      <c r="BT32" s="69"/>
      <c r="BU32" s="69"/>
      <c r="BV32" s="70"/>
      <c r="BW32" s="69"/>
      <c r="BX32" s="69"/>
      <c r="BY32" s="70"/>
      <c r="BZ32" s="69"/>
      <c r="CA32" s="69"/>
      <c r="CB32" s="70"/>
    </row>
    <row r="33" spans="1:80" ht="27" thickBot="1" x14ac:dyDescent="0.3">
      <c r="A33" s="11" t="s">
        <v>7</v>
      </c>
      <c r="B33" s="94">
        <v>40000</v>
      </c>
      <c r="C33" s="69">
        <v>3000</v>
      </c>
      <c r="D33" s="69">
        <v>655</v>
      </c>
      <c r="E33" s="70">
        <f>B33-C33+D33</f>
        <v>37655</v>
      </c>
      <c r="F33" s="69"/>
      <c r="G33" s="69"/>
      <c r="H33" s="70">
        <f>E33-F33+G33</f>
        <v>37655</v>
      </c>
      <c r="I33" s="69">
        <v>3000</v>
      </c>
      <c r="J33" s="69">
        <v>3375</v>
      </c>
      <c r="K33" s="70">
        <f>H33-I33+J33</f>
        <v>38030</v>
      </c>
      <c r="L33" s="69"/>
      <c r="M33" s="69"/>
      <c r="N33" s="70">
        <f>K33-L33+M33</f>
        <v>38030</v>
      </c>
      <c r="O33" s="69"/>
      <c r="P33" s="69"/>
      <c r="Q33" s="70">
        <f>N33-O33+P33</f>
        <v>38030</v>
      </c>
      <c r="R33" s="69">
        <v>2000</v>
      </c>
      <c r="S33" s="69">
        <v>900</v>
      </c>
      <c r="T33" s="70">
        <f>Q33-R33+S33</f>
        <v>36930</v>
      </c>
      <c r="U33" s="69"/>
      <c r="V33" s="69"/>
      <c r="W33" s="70">
        <f>T33-U33+V33</f>
        <v>36930</v>
      </c>
      <c r="X33" s="69">
        <v>2000</v>
      </c>
      <c r="Y33" s="69">
        <v>1885</v>
      </c>
      <c r="Z33" s="70">
        <f>W33-X33+Y33</f>
        <v>36815</v>
      </c>
      <c r="AA33" s="69"/>
      <c r="AB33" s="69"/>
      <c r="AC33" s="70">
        <f>Z33-AA33+AB33</f>
        <v>36815</v>
      </c>
      <c r="AD33" s="69"/>
      <c r="AE33" s="69"/>
      <c r="AF33" s="95">
        <f>AC33-AD33+AE33</f>
        <v>36815</v>
      </c>
      <c r="AG33" s="69"/>
      <c r="AH33" s="69"/>
      <c r="AI33" s="95">
        <f>AF33-AG33+AH33</f>
        <v>36815</v>
      </c>
      <c r="AJ33" s="69">
        <v>3000</v>
      </c>
      <c r="AK33" s="69"/>
      <c r="AL33" s="70">
        <v>33815</v>
      </c>
      <c r="AM33" s="69"/>
      <c r="AN33" s="69"/>
      <c r="AO33" s="70">
        <f>AL33-AM33+AN33</f>
        <v>33815</v>
      </c>
      <c r="AP33" s="69"/>
      <c r="AQ33" s="69"/>
      <c r="AR33" s="70">
        <f>AO33-AP33+AQ33</f>
        <v>33815</v>
      </c>
      <c r="AS33" s="69"/>
      <c r="AT33" s="69"/>
      <c r="AU33" s="70">
        <f>SUM(AR33:AT33)</f>
        <v>33815</v>
      </c>
      <c r="AV33" s="69"/>
      <c r="AW33" s="69"/>
      <c r="AX33" s="70">
        <f>AU33-AV33+AW33</f>
        <v>33815</v>
      </c>
      <c r="AY33" s="69"/>
      <c r="AZ33" s="69"/>
      <c r="BA33" s="70">
        <f>AX33-AY33+AZ33</f>
        <v>33815</v>
      </c>
      <c r="BB33" s="69"/>
      <c r="BC33" s="69"/>
      <c r="BD33" s="70">
        <f>BA33-BB33+BC33</f>
        <v>33815</v>
      </c>
      <c r="BE33" s="69"/>
      <c r="BF33" s="69"/>
      <c r="BG33" s="70">
        <f>BD33-BE33+BF33</f>
        <v>33815</v>
      </c>
      <c r="BH33" s="69"/>
      <c r="BI33" s="69"/>
      <c r="BJ33" s="70">
        <f>BG33-BH33+BI33</f>
        <v>33815</v>
      </c>
      <c r="BK33" s="69"/>
      <c r="BL33" s="69"/>
      <c r="BM33" s="70">
        <f>BJ33-BK33+BL33</f>
        <v>33815</v>
      </c>
      <c r="BN33" s="69"/>
      <c r="BO33" s="69"/>
      <c r="BP33" s="70">
        <f>BM33-BN33+BO33</f>
        <v>33815</v>
      </c>
      <c r="BQ33" s="69"/>
      <c r="BR33" s="69"/>
      <c r="BS33" s="70"/>
      <c r="BT33" s="69"/>
      <c r="BU33" s="69"/>
      <c r="BV33" s="70"/>
      <c r="BW33" s="69"/>
      <c r="BX33" s="69"/>
      <c r="BY33" s="70"/>
      <c r="BZ33" s="69"/>
      <c r="CA33" s="69"/>
      <c r="CB33" s="70"/>
    </row>
    <row r="34" spans="1:80" ht="27" thickBot="1" x14ac:dyDescent="0.3">
      <c r="A34" s="7" t="s">
        <v>30</v>
      </c>
      <c r="B34" s="94">
        <v>40000</v>
      </c>
      <c r="C34" s="69"/>
      <c r="D34" s="69"/>
      <c r="E34" s="70">
        <f>B34-C34+D34</f>
        <v>40000</v>
      </c>
      <c r="F34" s="69">
        <v>3000</v>
      </c>
      <c r="G34" s="69">
        <v>3770</v>
      </c>
      <c r="H34" s="70">
        <f>E34-F34+G34</f>
        <v>40770</v>
      </c>
      <c r="I34" s="69">
        <v>3000</v>
      </c>
      <c r="J34" s="69">
        <v>0</v>
      </c>
      <c r="K34" s="70">
        <f>H34-I34+J34</f>
        <v>37770</v>
      </c>
      <c r="L34" s="69"/>
      <c r="M34" s="69"/>
      <c r="N34" s="70">
        <f>K34-L34+M34</f>
        <v>37770</v>
      </c>
      <c r="O34" s="69">
        <v>3000</v>
      </c>
      <c r="P34" s="69">
        <v>0</v>
      </c>
      <c r="Q34" s="70">
        <f>N34-O34+P34</f>
        <v>34770</v>
      </c>
      <c r="R34" s="69"/>
      <c r="S34" s="69"/>
      <c r="T34" s="70">
        <f>Q34-R34+S34</f>
        <v>34770</v>
      </c>
      <c r="U34" s="69">
        <v>3000</v>
      </c>
      <c r="V34" s="69">
        <v>1190</v>
      </c>
      <c r="W34" s="70">
        <f>T34-U34+V34</f>
        <v>32960</v>
      </c>
      <c r="X34" s="69"/>
      <c r="Y34" s="69"/>
      <c r="Z34" s="70">
        <f>W34-X34+Y34</f>
        <v>32960</v>
      </c>
      <c r="AA34" s="69"/>
      <c r="AB34" s="69"/>
      <c r="AC34" s="70">
        <f>Z34-AA34+AB34</f>
        <v>32960</v>
      </c>
      <c r="AD34" s="69"/>
      <c r="AE34" s="69"/>
      <c r="AF34" s="95">
        <f>AC34-AD34+AE34</f>
        <v>32960</v>
      </c>
      <c r="AG34" s="69">
        <v>3000</v>
      </c>
      <c r="AH34" s="69">
        <v>5010</v>
      </c>
      <c r="AI34" s="95">
        <f>AF34-AG34+AH34</f>
        <v>34970</v>
      </c>
      <c r="AJ34" s="69">
        <v>3000</v>
      </c>
      <c r="AK34" s="69"/>
      <c r="AL34" s="70">
        <v>31970</v>
      </c>
      <c r="AM34" s="69"/>
      <c r="AN34" s="69"/>
      <c r="AO34" s="70">
        <f>AL34-AM34+AN34</f>
        <v>31970</v>
      </c>
      <c r="AP34" s="69"/>
      <c r="AQ34" s="69"/>
      <c r="AR34" s="70">
        <f>AO34-AP34+AQ34</f>
        <v>31970</v>
      </c>
      <c r="AS34" s="69"/>
      <c r="AT34" s="69"/>
      <c r="AU34" s="70">
        <f>SUM(AR34:AT34)</f>
        <v>31970</v>
      </c>
      <c r="AV34" s="69"/>
      <c r="AW34" s="69"/>
      <c r="AX34" s="70">
        <f>AU34-AV34+AW34</f>
        <v>31970</v>
      </c>
      <c r="AY34" s="69"/>
      <c r="AZ34" s="69"/>
      <c r="BA34" s="70">
        <f>AX34-AY34+AZ34</f>
        <v>31970</v>
      </c>
      <c r="BB34" s="69"/>
      <c r="BC34" s="69"/>
      <c r="BD34" s="70">
        <f>BA34-BB34+BC34</f>
        <v>31970</v>
      </c>
      <c r="BE34" s="69"/>
      <c r="BF34" s="69"/>
      <c r="BG34" s="70">
        <f>BD34-BE34+BF34</f>
        <v>31970</v>
      </c>
      <c r="BH34" s="69"/>
      <c r="BI34" s="69"/>
      <c r="BJ34" s="70">
        <f>BG34-BH34+BI34</f>
        <v>31970</v>
      </c>
      <c r="BK34" s="69"/>
      <c r="BL34" s="69"/>
      <c r="BM34" s="70">
        <f>BJ34-BK34+BL34</f>
        <v>31970</v>
      </c>
      <c r="BN34" s="69"/>
      <c r="BO34" s="69"/>
      <c r="BP34" s="70">
        <f>BM34-BN34+BO34</f>
        <v>31970</v>
      </c>
      <c r="BQ34" s="69"/>
      <c r="BR34" s="69"/>
      <c r="BS34" s="70"/>
      <c r="BT34" s="69"/>
      <c r="BU34" s="69"/>
      <c r="BV34" s="70"/>
      <c r="BW34" s="69"/>
      <c r="BX34" s="69"/>
      <c r="BY34" s="70"/>
      <c r="BZ34" s="69"/>
      <c r="CA34" s="69"/>
      <c r="CB34" s="70"/>
    </row>
    <row r="35" spans="1:80" ht="27" thickBot="1" x14ac:dyDescent="0.3">
      <c r="A35" s="11" t="s">
        <v>8</v>
      </c>
      <c r="B35" s="94">
        <v>40000</v>
      </c>
      <c r="C35" s="69">
        <v>3000</v>
      </c>
      <c r="D35" s="69">
        <v>0</v>
      </c>
      <c r="E35" s="70">
        <f>B35-C35+D35</f>
        <v>37000</v>
      </c>
      <c r="F35" s="69"/>
      <c r="G35" s="69"/>
      <c r="H35" s="70">
        <f>E35-F35+G35</f>
        <v>37000</v>
      </c>
      <c r="I35" s="69"/>
      <c r="J35" s="69"/>
      <c r="K35" s="70">
        <f>H35-I35+J35</f>
        <v>37000</v>
      </c>
      <c r="L35" s="69"/>
      <c r="M35" s="69"/>
      <c r="N35" s="70">
        <f>K35-L35+M35</f>
        <v>37000</v>
      </c>
      <c r="O35" s="69"/>
      <c r="P35" s="69"/>
      <c r="Q35" s="70">
        <f>N35-O35+P35</f>
        <v>37000</v>
      </c>
      <c r="R35" s="69"/>
      <c r="S35" s="69"/>
      <c r="T35" s="70">
        <f>Q35-R35+S35</f>
        <v>37000</v>
      </c>
      <c r="U35" s="69"/>
      <c r="V35" s="69"/>
      <c r="W35" s="70">
        <f>T35-U35+V35</f>
        <v>37000</v>
      </c>
      <c r="X35" s="69"/>
      <c r="Y35" s="69"/>
      <c r="Z35" s="70">
        <f>W35-X35+Y35</f>
        <v>37000</v>
      </c>
      <c r="AA35" s="69"/>
      <c r="AB35" s="69"/>
      <c r="AC35" s="70">
        <f>Z35-AA35+AB35</f>
        <v>37000</v>
      </c>
      <c r="AD35" s="69"/>
      <c r="AE35" s="69"/>
      <c r="AF35" s="95">
        <f>AC35-AD35+AE35</f>
        <v>37000</v>
      </c>
      <c r="AG35" s="69">
        <v>3000</v>
      </c>
      <c r="AH35" s="69">
        <v>0</v>
      </c>
      <c r="AI35" s="95">
        <f>AF35-AG35+AH35</f>
        <v>34000</v>
      </c>
      <c r="AJ35" s="69"/>
      <c r="AK35" s="69"/>
      <c r="AL35" s="70">
        <v>34000</v>
      </c>
      <c r="AM35" s="69"/>
      <c r="AN35" s="69"/>
      <c r="AO35" s="70">
        <f>AL35-AM35+AN35</f>
        <v>34000</v>
      </c>
      <c r="AP35" s="69"/>
      <c r="AQ35" s="69"/>
      <c r="AR35" s="70">
        <f>AO35-AP35+AQ35</f>
        <v>34000</v>
      </c>
      <c r="AS35" s="69"/>
      <c r="AT35" s="69"/>
      <c r="AU35" s="70">
        <f>SUM(AR35:AT35)</f>
        <v>34000</v>
      </c>
      <c r="AV35" s="69"/>
      <c r="AW35" s="69"/>
      <c r="AX35" s="70">
        <f>AU35-AV35+AW35</f>
        <v>34000</v>
      </c>
      <c r="AY35" s="69"/>
      <c r="AZ35" s="69"/>
      <c r="BA35" s="70">
        <f>AX35-AY35+AZ35</f>
        <v>34000</v>
      </c>
      <c r="BB35" s="69"/>
      <c r="BC35" s="69"/>
      <c r="BD35" s="70">
        <f>BA35-BB35+BC35</f>
        <v>34000</v>
      </c>
      <c r="BE35" s="69"/>
      <c r="BF35" s="69"/>
      <c r="BG35" s="70">
        <f>BD35-BE35+BF35</f>
        <v>34000</v>
      </c>
      <c r="BH35" s="69">
        <v>3000</v>
      </c>
      <c r="BI35" s="69">
        <v>0</v>
      </c>
      <c r="BJ35" s="70">
        <f>BG35-BH35+BI35</f>
        <v>31000</v>
      </c>
      <c r="BK35" s="69"/>
      <c r="BL35" s="69"/>
      <c r="BM35" s="70">
        <f>BJ35-BK35+BL35</f>
        <v>31000</v>
      </c>
      <c r="BN35" s="69"/>
      <c r="BO35" s="69"/>
      <c r="BP35" s="70">
        <f>BM35-BN35+BO35</f>
        <v>31000</v>
      </c>
      <c r="BQ35" s="69"/>
      <c r="BR35" s="69"/>
      <c r="BS35" s="70"/>
      <c r="BT35" s="69"/>
      <c r="BU35" s="69"/>
      <c r="BV35" s="70"/>
      <c r="BW35" s="69"/>
      <c r="BX35" s="69"/>
      <c r="BY35" s="70"/>
      <c r="BZ35" s="69"/>
      <c r="CA35" s="69"/>
      <c r="CB35" s="70"/>
    </row>
    <row r="36" spans="1:80" ht="27" thickBot="1" x14ac:dyDescent="0.3">
      <c r="A36" s="7" t="s">
        <v>26</v>
      </c>
      <c r="B36" s="96">
        <v>40000</v>
      </c>
      <c r="C36" s="71"/>
      <c r="D36" s="71"/>
      <c r="E36" s="70">
        <f>B36-C36+D36</f>
        <v>40000</v>
      </c>
      <c r="F36" s="71">
        <v>3000</v>
      </c>
      <c r="G36" s="71">
        <v>1335</v>
      </c>
      <c r="H36" s="70">
        <f>E36-F36+G36</f>
        <v>38335</v>
      </c>
      <c r="I36" s="71"/>
      <c r="J36" s="71"/>
      <c r="K36" s="70">
        <f>H36-I36+J36</f>
        <v>38335</v>
      </c>
      <c r="L36" s="71">
        <v>3000</v>
      </c>
      <c r="M36" s="71">
        <v>0</v>
      </c>
      <c r="N36" s="70">
        <f>K36-L36+M36</f>
        <v>35335</v>
      </c>
      <c r="O36" s="71">
        <v>3000</v>
      </c>
      <c r="P36" s="71">
        <v>10125</v>
      </c>
      <c r="Q36" s="70">
        <f>N36-O36+P36</f>
        <v>42460</v>
      </c>
      <c r="R36" s="71">
        <v>3000</v>
      </c>
      <c r="S36" s="71">
        <v>0</v>
      </c>
      <c r="T36" s="70">
        <f>Q36-R36+S36</f>
        <v>39460</v>
      </c>
      <c r="U36" s="71">
        <v>3000</v>
      </c>
      <c r="V36" s="71">
        <v>0</v>
      </c>
      <c r="W36" s="70">
        <f>T36-U36+V36</f>
        <v>36460</v>
      </c>
      <c r="X36" s="71">
        <v>3000</v>
      </c>
      <c r="Y36" s="71">
        <v>0</v>
      </c>
      <c r="Z36" s="73">
        <f>W36-X36+Y36</f>
        <v>33460</v>
      </c>
      <c r="AA36" s="71">
        <v>3000</v>
      </c>
      <c r="AB36" s="71">
        <v>2870</v>
      </c>
      <c r="AC36" s="70">
        <f>Z36-AA36+AB36</f>
        <v>33330</v>
      </c>
      <c r="AD36" s="71"/>
      <c r="AE36" s="71"/>
      <c r="AF36" s="97">
        <f>AC36-AD36+AE36</f>
        <v>33330</v>
      </c>
      <c r="AG36" s="71"/>
      <c r="AH36" s="71"/>
      <c r="AI36" s="95">
        <f>AF36-AG36+AH36</f>
        <v>33330</v>
      </c>
      <c r="AJ36" s="71">
        <v>3000</v>
      </c>
      <c r="AK36" s="71">
        <v>3180</v>
      </c>
      <c r="AL36" s="73">
        <v>33510</v>
      </c>
      <c r="AM36" s="71">
        <v>3000</v>
      </c>
      <c r="AN36" s="71">
        <v>0</v>
      </c>
      <c r="AO36" s="73">
        <f>AL36-AM36+AN36</f>
        <v>30510</v>
      </c>
      <c r="AP36" s="71">
        <v>3000</v>
      </c>
      <c r="AQ36" s="71">
        <v>0</v>
      </c>
      <c r="AR36" s="73">
        <f>AO36-AP36+AQ36</f>
        <v>27510</v>
      </c>
      <c r="AS36" s="71">
        <v>3000</v>
      </c>
      <c r="AT36" s="71">
        <v>0</v>
      </c>
      <c r="AU36" s="73">
        <f>SUM(AR36:AT36)</f>
        <v>30510</v>
      </c>
      <c r="AV36" s="71">
        <v>3000</v>
      </c>
      <c r="AW36" s="71">
        <v>0</v>
      </c>
      <c r="AX36" s="73">
        <f>AU36-AV36+AW36</f>
        <v>27510</v>
      </c>
      <c r="AY36" s="71"/>
      <c r="AZ36" s="71"/>
      <c r="BA36" s="73">
        <f>AX36-AY36+AZ36</f>
        <v>27510</v>
      </c>
      <c r="BB36" s="71">
        <v>3000</v>
      </c>
      <c r="BC36" s="71">
        <v>5350</v>
      </c>
      <c r="BD36" s="73">
        <f>BA36-BB36+BC36</f>
        <v>29860</v>
      </c>
      <c r="BE36" s="71">
        <v>3000</v>
      </c>
      <c r="BF36" s="71">
        <v>0</v>
      </c>
      <c r="BG36" s="73">
        <f>BD36-BE36+BF36</f>
        <v>26860</v>
      </c>
      <c r="BH36" s="71">
        <v>3000</v>
      </c>
      <c r="BI36" s="71">
        <v>0</v>
      </c>
      <c r="BJ36" s="73">
        <f>BG36-BH36+BI36</f>
        <v>23860</v>
      </c>
      <c r="BK36" s="71">
        <v>3000</v>
      </c>
      <c r="BL36" s="71">
        <v>0</v>
      </c>
      <c r="BM36" s="73">
        <f>BJ36-BK36+BL36</f>
        <v>20860</v>
      </c>
      <c r="BN36" s="71">
        <v>3000</v>
      </c>
      <c r="BO36" s="71">
        <f>585+155</f>
        <v>740</v>
      </c>
      <c r="BP36" s="73">
        <f>BM36-BN36+BO36</f>
        <v>18600</v>
      </c>
      <c r="BQ36" s="71"/>
      <c r="BR36" s="71"/>
      <c r="BS36" s="73"/>
      <c r="BT36" s="71"/>
      <c r="BU36" s="71"/>
      <c r="BV36" s="73"/>
      <c r="BW36" s="71"/>
      <c r="BX36" s="71"/>
      <c r="BY36" s="70"/>
      <c r="BZ36" s="71"/>
      <c r="CA36" s="71"/>
      <c r="CB36" s="70"/>
    </row>
    <row r="37" spans="1:80" x14ac:dyDescent="0.25">
      <c r="C37" s="72">
        <f>SUM(C3:C36)</f>
        <v>24000</v>
      </c>
      <c r="D37" s="72">
        <f>SUM(D3:D36)</f>
        <v>24000</v>
      </c>
      <c r="F37" s="72">
        <f>SUM(F3:F36)</f>
        <v>27000</v>
      </c>
      <c r="G37" s="72">
        <f>SUM(G3:G36)</f>
        <v>27000</v>
      </c>
      <c r="I37" s="72">
        <f>SUM(I3:I36)</f>
        <v>36000</v>
      </c>
      <c r="J37" s="72">
        <f>SUM(J3:J36)</f>
        <v>36000</v>
      </c>
      <c r="L37" s="72">
        <f>SUM(L3:L36)</f>
        <v>39000</v>
      </c>
      <c r="M37" s="72">
        <f>SUM(M3:M36)</f>
        <v>39000</v>
      </c>
      <c r="O37" s="72">
        <f>SUM(O3:O36)</f>
        <v>40500</v>
      </c>
      <c r="P37" s="72">
        <f>SUM(P3:P36)</f>
        <v>40500</v>
      </c>
      <c r="R37" s="72">
        <f>SUM(R3:R36)</f>
        <v>24500</v>
      </c>
      <c r="S37" s="72">
        <f>SUM(S3:S36)</f>
        <v>24500</v>
      </c>
      <c r="U37" s="72">
        <f>SUM(U3:U36)</f>
        <v>29000</v>
      </c>
      <c r="V37" s="72">
        <f>SUM(V3:V36)</f>
        <v>29000</v>
      </c>
      <c r="W37" s="72">
        <v>1400</v>
      </c>
      <c r="X37" s="72">
        <f>SUM(X3:X36)</f>
        <v>23000</v>
      </c>
      <c r="Y37" s="72">
        <f>SUM(Y3:Y36)</f>
        <v>23000</v>
      </c>
      <c r="Z37" s="72">
        <v>1800</v>
      </c>
      <c r="AA37" s="72">
        <f>SUM(AA3:AA36)</f>
        <v>21000</v>
      </c>
      <c r="AB37" s="72">
        <f>SUM(AB3:AB36)</f>
        <v>21000</v>
      </c>
      <c r="AC37" s="72">
        <f>1800+7*50</f>
        <v>2150</v>
      </c>
      <c r="AD37" s="72">
        <f>SUM(AD3:AD36)</f>
        <v>24000</v>
      </c>
      <c r="AE37" s="72">
        <f>SUM(AE3:AE36)</f>
        <v>24000</v>
      </c>
      <c r="AF37" s="72">
        <f>AC37+8*50</f>
        <v>2550</v>
      </c>
      <c r="AG37" s="72">
        <f>SUM(AG3:AG36)</f>
        <v>24000</v>
      </c>
      <c r="AH37" s="72">
        <f>SUM(AH3:AH36)</f>
        <v>24000</v>
      </c>
      <c r="AJ37" s="72">
        <v>33500</v>
      </c>
      <c r="AK37" s="72">
        <v>33500</v>
      </c>
      <c r="AL37" s="72">
        <v>3550</v>
      </c>
      <c r="AM37" s="72">
        <f>SUM(AM3:AM36)</f>
        <v>29000</v>
      </c>
      <c r="AN37" s="72">
        <f>SUM(AN3:AN36)</f>
        <v>29000</v>
      </c>
      <c r="AO37" s="72">
        <v>4050</v>
      </c>
      <c r="AP37" s="72">
        <f>SUM(AP3:AP36)</f>
        <v>24000</v>
      </c>
      <c r="AQ37" s="72">
        <f>SUM(AQ3:AQ36)</f>
        <v>24000</v>
      </c>
      <c r="AR37" s="72">
        <v>4450</v>
      </c>
      <c r="AS37" s="72">
        <f>SUM(AS3:AS36)</f>
        <v>29000</v>
      </c>
      <c r="AT37" s="72">
        <f>SUM(AT3:AT36)</f>
        <v>29000</v>
      </c>
      <c r="AU37" s="72">
        <v>4950</v>
      </c>
      <c r="AV37" s="72">
        <f>SUM(AV3:AV36)</f>
        <v>27000</v>
      </c>
      <c r="AW37" s="72">
        <f>SUM(AW3:AW36)</f>
        <v>27000</v>
      </c>
      <c r="AX37" s="72">
        <v>5350</v>
      </c>
      <c r="AY37" s="72">
        <f>SUM(AY3:AY36)</f>
        <v>27000</v>
      </c>
      <c r="AZ37" s="72">
        <f>SUM(AZ3:AZ36)</f>
        <v>27000</v>
      </c>
      <c r="BA37" s="72">
        <v>5800</v>
      </c>
      <c r="BB37" s="72">
        <f>SUM(BB3:BB36)</f>
        <v>17000</v>
      </c>
      <c r="BC37" s="72">
        <f>SUM(BC3:BC36)</f>
        <v>17000</v>
      </c>
      <c r="BD37" s="72">
        <v>6100</v>
      </c>
      <c r="BE37" s="72">
        <f>SUM(BE3:BE36)</f>
        <v>24000</v>
      </c>
      <c r="BF37" s="72">
        <f>SUM(BF3:BF36)</f>
        <v>24000</v>
      </c>
      <c r="BG37" s="72">
        <v>6500</v>
      </c>
      <c r="BH37" s="72">
        <f>SUM(BH3:BH36)</f>
        <v>32000</v>
      </c>
      <c r="BI37" s="72">
        <f>SUM(BI3:BI36)</f>
        <v>32000</v>
      </c>
      <c r="BJ37" s="72">
        <v>7050</v>
      </c>
      <c r="BK37" s="72">
        <f>SUM(BK3:BK36)</f>
        <v>30000</v>
      </c>
      <c r="BL37" s="72">
        <f>SUM(BL3:BL36)</f>
        <v>30000</v>
      </c>
      <c r="BM37" s="72">
        <v>7550</v>
      </c>
      <c r="BN37" s="72">
        <f>SUM(BN3:BN36)</f>
        <v>24000</v>
      </c>
      <c r="BO37" s="72">
        <f>SUM(BO3:BO36)</f>
        <v>24000</v>
      </c>
      <c r="BP37" s="72">
        <v>7950</v>
      </c>
      <c r="BQ37" s="72">
        <f>SUM(BQ3:BQ36)</f>
        <v>0</v>
      </c>
      <c r="BR37" s="72">
        <f>SUM(BR3:BR36)</f>
        <v>0</v>
      </c>
      <c r="BT37" s="72">
        <f>SUM(BT3:BT36)</f>
        <v>0</v>
      </c>
      <c r="BU37" s="72">
        <f>SUM(BU3:BU36)</f>
        <v>0</v>
      </c>
      <c r="BW37" s="72">
        <f>SUM(BW3:BW36)</f>
        <v>0</v>
      </c>
      <c r="BX37" s="72">
        <f>SUM(BX3:BX36)</f>
        <v>0</v>
      </c>
      <c r="BZ37" s="72">
        <f>SUM(BZ3:BZ36)</f>
        <v>0</v>
      </c>
      <c r="CA37" s="72">
        <f>SUM(CA3:CA36)</f>
        <v>0</v>
      </c>
    </row>
    <row r="38" spans="1:80" x14ac:dyDescent="0.25">
      <c r="P38" s="72" t="s">
        <v>47</v>
      </c>
    </row>
  </sheetData>
  <sortState xmlns:xlrd2="http://schemas.microsoft.com/office/spreadsheetml/2017/richdata2" ref="A3:CB38">
    <sortCondition descending="1" ref="BM2:BM38"/>
  </sortState>
  <mergeCells count="27">
    <mergeCell ref="BT1:BV1"/>
    <mergeCell ref="BW1:BY1"/>
    <mergeCell ref="BZ1:CB1"/>
    <mergeCell ref="BQ1:BS1"/>
    <mergeCell ref="AJ1:AL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AG1:AI1"/>
    <mergeCell ref="A1:B1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51A5-BD81-4F84-AB1F-CA250D3F64D3}">
  <sheetPr>
    <pageSetUpPr fitToPage="1"/>
  </sheetPr>
  <dimension ref="A1:AN1048574"/>
  <sheetViews>
    <sheetView zoomScale="70" zoomScaleNormal="70" zoomScalePageLayoutView="60" workbookViewId="0">
      <pane xSplit="8" topLeftCell="I1" activePane="topRight" state="frozenSplit"/>
      <selection pane="topRight" activeCell="F1" sqref="F1"/>
    </sheetView>
  </sheetViews>
  <sheetFormatPr baseColWidth="10" defaultColWidth="4.625" defaultRowHeight="28.5" x14ac:dyDescent="0.25"/>
  <cols>
    <col min="1" max="1" width="5.125" style="1" bestFit="1" customWidth="1"/>
    <col min="2" max="2" width="16.25" style="3" bestFit="1" customWidth="1"/>
    <col min="3" max="3" width="13.625" style="4" bestFit="1" customWidth="1"/>
    <col min="4" max="4" width="13.125" style="4" bestFit="1" customWidth="1"/>
    <col min="5" max="5" width="15.125" style="4" bestFit="1" customWidth="1"/>
    <col min="6" max="6" width="14.125" style="5" bestFit="1" customWidth="1"/>
    <col min="7" max="7" width="13.875" style="6" bestFit="1" customWidth="1"/>
    <col min="8" max="8" width="13.625" style="6" bestFit="1" customWidth="1"/>
    <col min="9" max="24" width="6.875" style="1" bestFit="1" customWidth="1"/>
    <col min="25" max="25" width="6.875" style="1" customWidth="1"/>
    <col min="26" max="26" width="6.875" style="1" bestFit="1" customWidth="1"/>
    <col min="27" max="27" width="6.875" style="1" customWidth="1"/>
    <col min="28" max="31" width="6.75" style="1" bestFit="1" customWidth="1"/>
    <col min="32" max="33" width="6.875" style="1" bestFit="1" customWidth="1"/>
    <col min="34" max="38" width="4.375" style="1" bestFit="1" customWidth="1"/>
    <col min="39" max="39" width="4.125" style="1" bestFit="1" customWidth="1"/>
    <col min="40" max="40" width="4.375" style="1" bestFit="1" customWidth="1"/>
    <col min="41" max="16384" width="4.625" style="1"/>
  </cols>
  <sheetData>
    <row r="1" spans="1:40" s="2" customFormat="1" ht="29.25" thickBot="1" x14ac:dyDescent="0.3">
      <c r="A1" s="32"/>
      <c r="B1" s="33"/>
      <c r="C1" s="34" t="s">
        <v>0</v>
      </c>
      <c r="D1" s="35" t="s">
        <v>52</v>
      </c>
      <c r="E1" s="36" t="s">
        <v>1</v>
      </c>
      <c r="F1" s="16" t="s">
        <v>2</v>
      </c>
      <c r="G1" s="37" t="s">
        <v>3</v>
      </c>
      <c r="H1" s="37" t="s">
        <v>4</v>
      </c>
      <c r="I1" s="38" t="s">
        <v>53</v>
      </c>
      <c r="J1" s="38" t="s">
        <v>54</v>
      </c>
      <c r="K1" s="38" t="s">
        <v>55</v>
      </c>
      <c r="L1" s="38" t="s">
        <v>56</v>
      </c>
      <c r="M1" s="38" t="s">
        <v>57</v>
      </c>
      <c r="N1" s="38" t="s">
        <v>58</v>
      </c>
      <c r="O1" s="38" t="s">
        <v>59</v>
      </c>
      <c r="P1" s="38" t="s">
        <v>60</v>
      </c>
      <c r="Q1" s="38" t="s">
        <v>61</v>
      </c>
      <c r="R1" s="38" t="s">
        <v>62</v>
      </c>
      <c r="S1" s="38" t="s">
        <v>63</v>
      </c>
      <c r="T1" s="38" t="s">
        <v>64</v>
      </c>
      <c r="U1" s="38" t="s">
        <v>65</v>
      </c>
      <c r="V1" s="38" t="s">
        <v>66</v>
      </c>
      <c r="W1" s="38" t="s">
        <v>67</v>
      </c>
      <c r="X1" s="38" t="s">
        <v>68</v>
      </c>
      <c r="Y1" s="38" t="s">
        <v>69</v>
      </c>
      <c r="Z1" s="38" t="s">
        <v>70</v>
      </c>
      <c r="AA1" s="38" t="s">
        <v>71</v>
      </c>
      <c r="AB1" s="38" t="s">
        <v>72</v>
      </c>
      <c r="AC1" s="38" t="s">
        <v>73</v>
      </c>
      <c r="AD1" s="38" t="s">
        <v>74</v>
      </c>
      <c r="AE1" s="38" t="s">
        <v>75</v>
      </c>
      <c r="AF1" s="38" t="s">
        <v>76</v>
      </c>
      <c r="AG1" s="38" t="s">
        <v>77</v>
      </c>
      <c r="AH1" s="38" t="s">
        <v>78</v>
      </c>
      <c r="AI1" s="38" t="s">
        <v>79</v>
      </c>
      <c r="AJ1" s="38" t="s">
        <v>80</v>
      </c>
      <c r="AK1" s="38" t="s">
        <v>81</v>
      </c>
      <c r="AL1" s="38" t="s">
        <v>82</v>
      </c>
      <c r="AM1" s="38" t="s">
        <v>83</v>
      </c>
      <c r="AN1" s="38" t="s">
        <v>84</v>
      </c>
    </row>
    <row r="2" spans="1:40" s="2" customFormat="1" ht="29.25" thickBot="1" x14ac:dyDescent="0.3">
      <c r="A2" s="22">
        <v>1</v>
      </c>
      <c r="B2" s="7" t="s">
        <v>43</v>
      </c>
      <c r="C2" s="17">
        <v>2</v>
      </c>
      <c r="D2" s="8">
        <v>3</v>
      </c>
      <c r="E2" s="21">
        <v>27</v>
      </c>
      <c r="F2" s="9">
        <f>SUM(I2:AN2)</f>
        <v>2430</v>
      </c>
      <c r="G2" s="23"/>
      <c r="H2" s="24"/>
      <c r="I2" s="49"/>
      <c r="J2" s="101"/>
      <c r="K2" s="40">
        <v>160</v>
      </c>
      <c r="L2" s="74">
        <v>0</v>
      </c>
      <c r="M2" s="40">
        <v>200</v>
      </c>
      <c r="N2" s="40">
        <v>160</v>
      </c>
      <c r="O2" s="40">
        <v>100</v>
      </c>
      <c r="P2" s="40">
        <v>160</v>
      </c>
      <c r="Q2" s="40">
        <v>100</v>
      </c>
      <c r="R2" s="40">
        <v>20</v>
      </c>
      <c r="S2" s="31">
        <v>70</v>
      </c>
      <c r="T2" s="31">
        <v>20</v>
      </c>
      <c r="U2" s="31">
        <v>200</v>
      </c>
      <c r="V2" s="43">
        <v>200</v>
      </c>
      <c r="W2" s="31">
        <v>70</v>
      </c>
      <c r="X2" s="42"/>
      <c r="Y2" s="44">
        <v>0</v>
      </c>
      <c r="Z2" s="89">
        <v>160</v>
      </c>
      <c r="AA2" s="45">
        <v>60</v>
      </c>
      <c r="AB2" s="102">
        <v>250</v>
      </c>
      <c r="AC2" s="45">
        <v>20</v>
      </c>
      <c r="AD2" s="46">
        <v>60</v>
      </c>
      <c r="AE2" s="88">
        <v>250</v>
      </c>
      <c r="AF2" s="45">
        <v>160</v>
      </c>
      <c r="AG2" s="45">
        <v>10</v>
      </c>
      <c r="AH2" s="45"/>
      <c r="AI2" s="45"/>
      <c r="AJ2" s="45"/>
      <c r="AK2" s="45"/>
      <c r="AL2" s="45"/>
      <c r="AM2" s="47"/>
      <c r="AN2" s="48"/>
    </row>
    <row r="3" spans="1:40" s="2" customFormat="1" ht="29.25" thickBot="1" x14ac:dyDescent="0.3">
      <c r="A3" s="22">
        <v>2</v>
      </c>
      <c r="B3" s="7" t="s">
        <v>25</v>
      </c>
      <c r="C3" s="12">
        <v>2</v>
      </c>
      <c r="D3" s="10">
        <v>4</v>
      </c>
      <c r="E3" s="21">
        <v>38</v>
      </c>
      <c r="F3" s="9">
        <f>SUM(I3:AN3)</f>
        <v>2130</v>
      </c>
      <c r="G3" s="25">
        <f>F3-F2</f>
        <v>-300</v>
      </c>
      <c r="H3" s="26">
        <f>H2+G3</f>
        <v>-300</v>
      </c>
      <c r="I3" s="39">
        <v>200</v>
      </c>
      <c r="J3" s="39">
        <v>130</v>
      </c>
      <c r="K3" s="39">
        <v>0</v>
      </c>
      <c r="L3" s="39">
        <v>80</v>
      </c>
      <c r="M3" s="55">
        <v>250</v>
      </c>
      <c r="N3" s="39">
        <v>110</v>
      </c>
      <c r="O3" s="39">
        <v>130</v>
      </c>
      <c r="P3" s="31">
        <v>110</v>
      </c>
      <c r="Q3" s="31">
        <v>200</v>
      </c>
      <c r="R3" s="31">
        <v>0</v>
      </c>
      <c r="S3" s="41">
        <v>250</v>
      </c>
      <c r="T3" s="42"/>
      <c r="U3" s="42"/>
      <c r="V3" s="50">
        <v>130</v>
      </c>
      <c r="W3" s="31">
        <v>30</v>
      </c>
      <c r="X3" s="31">
        <v>160</v>
      </c>
      <c r="Y3" s="51">
        <v>110</v>
      </c>
      <c r="Z3" s="60"/>
      <c r="AA3" s="52">
        <v>100</v>
      </c>
      <c r="AB3" s="52">
        <v>0</v>
      </c>
      <c r="AC3" s="52">
        <v>100</v>
      </c>
      <c r="AD3" s="52">
        <v>40</v>
      </c>
      <c r="AE3" s="60"/>
      <c r="AF3" s="52">
        <v>0</v>
      </c>
      <c r="AG3" s="52">
        <v>0</v>
      </c>
      <c r="AH3" s="52"/>
      <c r="AI3" s="52"/>
      <c r="AJ3" s="52"/>
      <c r="AK3" s="52"/>
      <c r="AL3" s="52"/>
      <c r="AM3" s="53"/>
      <c r="AN3" s="54"/>
    </row>
    <row r="4" spans="1:40" s="2" customFormat="1" ht="29.25" thickBot="1" x14ac:dyDescent="0.3">
      <c r="A4" s="22">
        <v>3</v>
      </c>
      <c r="B4" s="7" t="s">
        <v>24</v>
      </c>
      <c r="C4" s="12"/>
      <c r="D4" s="10">
        <v>3</v>
      </c>
      <c r="E4" s="21">
        <v>14</v>
      </c>
      <c r="F4" s="9">
        <f>SUM(I4:AN4)</f>
        <v>1670</v>
      </c>
      <c r="G4" s="25">
        <f>F4-F3</f>
        <v>-460</v>
      </c>
      <c r="H4" s="26">
        <f>H3+G4</f>
        <v>-760</v>
      </c>
      <c r="I4" s="39">
        <v>30</v>
      </c>
      <c r="J4" s="49"/>
      <c r="K4" s="39">
        <v>40</v>
      </c>
      <c r="L4" s="75">
        <v>0</v>
      </c>
      <c r="M4" s="31">
        <v>90</v>
      </c>
      <c r="N4" s="31">
        <v>0</v>
      </c>
      <c r="O4" s="31">
        <v>60</v>
      </c>
      <c r="P4" s="31">
        <v>30</v>
      </c>
      <c r="Q4" s="39">
        <v>0</v>
      </c>
      <c r="R4" s="39">
        <v>80</v>
      </c>
      <c r="S4" s="31">
        <v>0</v>
      </c>
      <c r="T4" s="42"/>
      <c r="U4" s="31">
        <v>110</v>
      </c>
      <c r="V4" s="50">
        <v>0</v>
      </c>
      <c r="W4" s="31">
        <v>0</v>
      </c>
      <c r="X4" s="42"/>
      <c r="Y4" s="51">
        <v>160</v>
      </c>
      <c r="Z4" s="52">
        <v>200</v>
      </c>
      <c r="AA4" s="52">
        <v>130</v>
      </c>
      <c r="AB4" s="52">
        <v>160</v>
      </c>
      <c r="AC4" s="52">
        <v>160</v>
      </c>
      <c r="AD4" s="52">
        <v>200</v>
      </c>
      <c r="AE4" s="52">
        <v>70</v>
      </c>
      <c r="AF4" s="52">
        <v>40</v>
      </c>
      <c r="AG4" s="52">
        <v>110</v>
      </c>
      <c r="AH4" s="52"/>
      <c r="AI4" s="52"/>
      <c r="AJ4" s="52"/>
      <c r="AK4" s="52"/>
      <c r="AL4" s="52"/>
      <c r="AM4" s="53"/>
      <c r="AN4" s="54"/>
    </row>
    <row r="5" spans="1:40" s="2" customFormat="1" ht="29.25" thickBot="1" x14ac:dyDescent="0.3">
      <c r="A5" s="22">
        <v>4</v>
      </c>
      <c r="B5" s="7" t="s">
        <v>11</v>
      </c>
      <c r="C5" s="12">
        <v>5</v>
      </c>
      <c r="D5" s="10">
        <v>2</v>
      </c>
      <c r="E5" s="21">
        <v>55</v>
      </c>
      <c r="F5" s="9">
        <f>SUM(I5:AN5)</f>
        <v>1640</v>
      </c>
      <c r="G5" s="25">
        <f>F5-F4</f>
        <v>-30</v>
      </c>
      <c r="H5" s="26">
        <f>H4+G5</f>
        <v>-790</v>
      </c>
      <c r="I5" s="75">
        <v>0</v>
      </c>
      <c r="J5" s="55">
        <v>250</v>
      </c>
      <c r="K5" s="75">
        <v>0</v>
      </c>
      <c r="L5" s="39">
        <v>0</v>
      </c>
      <c r="M5" s="39">
        <v>0</v>
      </c>
      <c r="N5" s="41">
        <v>250</v>
      </c>
      <c r="O5" s="31">
        <v>0</v>
      </c>
      <c r="P5" s="50">
        <v>0</v>
      </c>
      <c r="Q5" s="49"/>
      <c r="R5" s="39">
        <v>50</v>
      </c>
      <c r="S5" s="31">
        <v>0</v>
      </c>
      <c r="T5" s="31">
        <v>80</v>
      </c>
      <c r="U5" s="31">
        <v>0</v>
      </c>
      <c r="V5" s="50">
        <v>0</v>
      </c>
      <c r="W5" s="31">
        <v>40</v>
      </c>
      <c r="X5" s="42"/>
      <c r="Y5" s="100">
        <v>250</v>
      </c>
      <c r="Z5" s="89">
        <v>0</v>
      </c>
      <c r="AA5" s="52">
        <v>0</v>
      </c>
      <c r="AB5" s="52">
        <v>0</v>
      </c>
      <c r="AC5" s="52">
        <v>90</v>
      </c>
      <c r="AD5" s="88">
        <v>250</v>
      </c>
      <c r="AE5" s="52">
        <v>130</v>
      </c>
      <c r="AF5" s="106">
        <v>250</v>
      </c>
      <c r="AG5" s="52">
        <v>0</v>
      </c>
      <c r="AH5" s="52"/>
      <c r="AI5" s="52"/>
      <c r="AJ5" s="52"/>
      <c r="AK5" s="52"/>
      <c r="AL5" s="52"/>
      <c r="AM5" s="53"/>
      <c r="AN5" s="54"/>
    </row>
    <row r="6" spans="1:40" s="2" customFormat="1" ht="29.25" thickBot="1" x14ac:dyDescent="0.3">
      <c r="A6" s="22">
        <v>5</v>
      </c>
      <c r="B6" s="7" t="s">
        <v>22</v>
      </c>
      <c r="C6" s="12">
        <v>1</v>
      </c>
      <c r="D6" s="10">
        <v>2</v>
      </c>
      <c r="E6" s="21">
        <v>17</v>
      </c>
      <c r="F6" s="9">
        <f>SUM(I6:AN6)</f>
        <v>1640</v>
      </c>
      <c r="G6" s="25">
        <f>F6-F5</f>
        <v>0</v>
      </c>
      <c r="H6" s="26">
        <f>H5+G6</f>
        <v>-790</v>
      </c>
      <c r="I6" s="75">
        <v>0</v>
      </c>
      <c r="J6" s="39">
        <v>30</v>
      </c>
      <c r="K6" s="75">
        <v>0</v>
      </c>
      <c r="L6" s="39">
        <v>200</v>
      </c>
      <c r="M6" s="39">
        <v>30</v>
      </c>
      <c r="N6" s="39">
        <v>80</v>
      </c>
      <c r="O6" s="31">
        <v>70</v>
      </c>
      <c r="P6" s="31">
        <v>100</v>
      </c>
      <c r="Q6" s="31">
        <v>130</v>
      </c>
      <c r="R6" s="31">
        <v>0</v>
      </c>
      <c r="S6" s="31">
        <v>0</v>
      </c>
      <c r="T6" s="31">
        <v>100</v>
      </c>
      <c r="U6" s="31">
        <v>50</v>
      </c>
      <c r="V6" s="50">
        <v>110</v>
      </c>
      <c r="W6" s="31">
        <v>0</v>
      </c>
      <c r="X6" s="41">
        <v>250</v>
      </c>
      <c r="Y6" s="79"/>
      <c r="Z6" s="60"/>
      <c r="AA6" s="89">
        <v>160</v>
      </c>
      <c r="AB6" s="52">
        <v>10</v>
      </c>
      <c r="AC6" s="52">
        <v>70</v>
      </c>
      <c r="AD6" s="52">
        <v>80</v>
      </c>
      <c r="AE6" s="52">
        <v>40</v>
      </c>
      <c r="AF6" s="52">
        <v>30</v>
      </c>
      <c r="AG6" s="52">
        <v>100</v>
      </c>
      <c r="AH6" s="52"/>
      <c r="AI6" s="52"/>
      <c r="AJ6" s="52"/>
      <c r="AK6" s="52"/>
      <c r="AL6" s="52"/>
      <c r="AM6" s="53"/>
      <c r="AN6" s="54"/>
    </row>
    <row r="7" spans="1:40" s="2" customFormat="1" ht="29.25" thickBot="1" x14ac:dyDescent="0.3">
      <c r="A7" s="22">
        <v>6</v>
      </c>
      <c r="B7" s="11" t="s">
        <v>7</v>
      </c>
      <c r="C7" s="12">
        <v>1</v>
      </c>
      <c r="D7" s="10"/>
      <c r="E7" s="21">
        <v>18</v>
      </c>
      <c r="F7" s="9">
        <f>SUM(I7:AN7)</f>
        <v>1540</v>
      </c>
      <c r="G7" s="25">
        <f>F7-F6</f>
        <v>-100</v>
      </c>
      <c r="H7" s="26">
        <f>H6+G7</f>
        <v>-890</v>
      </c>
      <c r="I7" s="31">
        <v>70</v>
      </c>
      <c r="J7" s="75">
        <v>0</v>
      </c>
      <c r="K7" s="39">
        <v>70</v>
      </c>
      <c r="L7" s="39">
        <v>110</v>
      </c>
      <c r="M7" s="39">
        <v>130</v>
      </c>
      <c r="N7" s="31">
        <v>90</v>
      </c>
      <c r="O7" s="41">
        <v>250</v>
      </c>
      <c r="P7" s="39">
        <v>50</v>
      </c>
      <c r="Q7" s="76">
        <v>0</v>
      </c>
      <c r="R7" s="76">
        <v>0</v>
      </c>
      <c r="S7" s="31">
        <v>130</v>
      </c>
      <c r="T7" s="76">
        <v>0</v>
      </c>
      <c r="U7" s="31">
        <v>100</v>
      </c>
      <c r="V7" s="50">
        <v>0</v>
      </c>
      <c r="W7" s="31">
        <v>80</v>
      </c>
      <c r="X7" s="31">
        <v>100</v>
      </c>
      <c r="Y7" s="51">
        <v>60</v>
      </c>
      <c r="Z7" s="52">
        <v>80</v>
      </c>
      <c r="AA7" s="52">
        <v>80</v>
      </c>
      <c r="AB7" s="52">
        <v>40</v>
      </c>
      <c r="AC7" s="52">
        <v>80</v>
      </c>
      <c r="AD7" s="52">
        <v>0</v>
      </c>
      <c r="AE7" s="52">
        <v>20</v>
      </c>
      <c r="AF7" s="52">
        <v>0</v>
      </c>
      <c r="AG7" s="52">
        <v>0</v>
      </c>
      <c r="AH7" s="52"/>
      <c r="AI7" s="52"/>
      <c r="AJ7" s="52"/>
      <c r="AK7" s="52"/>
      <c r="AL7" s="52"/>
      <c r="AM7" s="53"/>
      <c r="AN7" s="54"/>
    </row>
    <row r="8" spans="1:40" s="2" customFormat="1" ht="29.25" thickBot="1" x14ac:dyDescent="0.3">
      <c r="A8" s="22">
        <v>7</v>
      </c>
      <c r="B8" s="7" t="s">
        <v>36</v>
      </c>
      <c r="C8" s="12"/>
      <c r="D8" s="10">
        <v>3</v>
      </c>
      <c r="E8" s="21">
        <v>13</v>
      </c>
      <c r="F8" s="9">
        <f>SUM(I8:AN8)</f>
        <v>1480</v>
      </c>
      <c r="G8" s="25">
        <f>F8-F7</f>
        <v>-60</v>
      </c>
      <c r="H8" s="26">
        <f>H7+G8</f>
        <v>-950</v>
      </c>
      <c r="I8" s="49"/>
      <c r="J8" s="39">
        <v>80</v>
      </c>
      <c r="K8" s="75">
        <v>0</v>
      </c>
      <c r="L8" s="39">
        <v>100</v>
      </c>
      <c r="M8" s="39">
        <v>0</v>
      </c>
      <c r="N8" s="42"/>
      <c r="O8" s="31">
        <v>110</v>
      </c>
      <c r="P8" s="31">
        <v>200</v>
      </c>
      <c r="Q8" s="39">
        <v>110</v>
      </c>
      <c r="R8" s="31">
        <v>200</v>
      </c>
      <c r="S8" s="31">
        <v>90</v>
      </c>
      <c r="T8" s="31">
        <v>50</v>
      </c>
      <c r="U8" s="31">
        <v>0</v>
      </c>
      <c r="V8" s="50">
        <v>0</v>
      </c>
      <c r="W8" s="31">
        <v>0</v>
      </c>
      <c r="X8" s="31">
        <v>30</v>
      </c>
      <c r="Y8" s="51">
        <v>100</v>
      </c>
      <c r="Z8" s="52">
        <v>30</v>
      </c>
      <c r="AA8" s="60"/>
      <c r="AB8" s="52">
        <v>60</v>
      </c>
      <c r="AC8" s="52">
        <v>0</v>
      </c>
      <c r="AD8" s="52">
        <v>0</v>
      </c>
      <c r="AE8" s="52">
        <v>100</v>
      </c>
      <c r="AF8" s="52">
        <v>90</v>
      </c>
      <c r="AG8" s="52">
        <v>130</v>
      </c>
      <c r="AH8" s="52"/>
      <c r="AI8" s="52"/>
      <c r="AJ8" s="52"/>
      <c r="AK8" s="52"/>
      <c r="AL8" s="52"/>
      <c r="AM8" s="53"/>
      <c r="AN8" s="54"/>
    </row>
    <row r="9" spans="1:40" s="2" customFormat="1" ht="29.25" thickBot="1" x14ac:dyDescent="0.3">
      <c r="A9" s="22">
        <v>8</v>
      </c>
      <c r="B9" s="11" t="s">
        <v>12</v>
      </c>
      <c r="C9" s="12">
        <v>1</v>
      </c>
      <c r="D9" s="10">
        <v>1</v>
      </c>
      <c r="E9" s="21">
        <v>27</v>
      </c>
      <c r="F9" s="9">
        <f>SUM(I9:AN9)</f>
        <v>1430</v>
      </c>
      <c r="G9" s="25">
        <f>F9-F8</f>
        <v>-50</v>
      </c>
      <c r="H9" s="26">
        <f>H8+G9</f>
        <v>-1000</v>
      </c>
      <c r="I9" s="31">
        <v>80</v>
      </c>
      <c r="J9" s="39">
        <v>90</v>
      </c>
      <c r="K9" s="39">
        <v>100</v>
      </c>
      <c r="L9" s="75">
        <v>0</v>
      </c>
      <c r="M9" s="39">
        <v>70</v>
      </c>
      <c r="N9" s="76">
        <v>0</v>
      </c>
      <c r="O9" s="42"/>
      <c r="P9" s="31">
        <v>80</v>
      </c>
      <c r="Q9" s="39">
        <v>10</v>
      </c>
      <c r="R9" s="76">
        <v>0</v>
      </c>
      <c r="S9" s="31">
        <v>30</v>
      </c>
      <c r="T9" s="31">
        <v>40</v>
      </c>
      <c r="U9" s="31">
        <v>130</v>
      </c>
      <c r="V9" s="31">
        <v>30</v>
      </c>
      <c r="W9" s="31">
        <v>0</v>
      </c>
      <c r="X9" s="31">
        <v>110</v>
      </c>
      <c r="Y9" s="51">
        <v>0</v>
      </c>
      <c r="Z9" s="88">
        <v>250</v>
      </c>
      <c r="AA9" s="52">
        <v>40</v>
      </c>
      <c r="AB9" s="52">
        <v>0</v>
      </c>
      <c r="AC9" s="52">
        <v>0</v>
      </c>
      <c r="AD9" s="52">
        <v>90</v>
      </c>
      <c r="AE9" s="52">
        <v>200</v>
      </c>
      <c r="AF9" s="52">
        <v>0</v>
      </c>
      <c r="AG9" s="52">
        <v>80</v>
      </c>
      <c r="AH9" s="52"/>
      <c r="AI9" s="52"/>
      <c r="AJ9" s="52"/>
      <c r="AK9" s="52"/>
      <c r="AL9" s="52"/>
      <c r="AM9" s="53"/>
      <c r="AN9" s="54"/>
    </row>
    <row r="10" spans="1:40" s="2" customFormat="1" ht="29.25" thickBot="1" x14ac:dyDescent="0.3">
      <c r="A10" s="22">
        <v>9</v>
      </c>
      <c r="B10" s="11" t="s">
        <v>23</v>
      </c>
      <c r="C10" s="12">
        <v>1</v>
      </c>
      <c r="D10" s="10">
        <v>3</v>
      </c>
      <c r="E10" s="21">
        <v>21</v>
      </c>
      <c r="F10" s="9">
        <f>SUM(I10:AN10)</f>
        <v>1400</v>
      </c>
      <c r="G10" s="25">
        <f>F10-F9</f>
        <v>-30</v>
      </c>
      <c r="H10" s="26">
        <f>H9+G10</f>
        <v>-1030</v>
      </c>
      <c r="I10" s="55">
        <v>250</v>
      </c>
      <c r="J10" s="75">
        <v>0</v>
      </c>
      <c r="K10" s="39">
        <v>0</v>
      </c>
      <c r="L10" s="39">
        <v>30</v>
      </c>
      <c r="M10" s="39">
        <v>0</v>
      </c>
      <c r="N10" s="31">
        <v>0</v>
      </c>
      <c r="O10" s="39">
        <v>90</v>
      </c>
      <c r="P10" s="42"/>
      <c r="Q10" s="39">
        <v>30</v>
      </c>
      <c r="R10" s="31">
        <v>70</v>
      </c>
      <c r="S10" s="31">
        <v>0</v>
      </c>
      <c r="T10" s="31">
        <v>130</v>
      </c>
      <c r="U10" s="31">
        <v>90</v>
      </c>
      <c r="V10" s="50">
        <v>0</v>
      </c>
      <c r="W10" s="31">
        <v>90</v>
      </c>
      <c r="X10" s="42"/>
      <c r="Y10" s="51">
        <v>70</v>
      </c>
      <c r="Z10" s="89">
        <v>90</v>
      </c>
      <c r="AA10" s="52">
        <v>70</v>
      </c>
      <c r="AB10" s="89">
        <v>50</v>
      </c>
      <c r="AC10" s="60"/>
      <c r="AD10" s="52">
        <v>130</v>
      </c>
      <c r="AE10" s="52">
        <v>50</v>
      </c>
      <c r="AF10" s="52">
        <v>70</v>
      </c>
      <c r="AG10" s="52">
        <v>90</v>
      </c>
      <c r="AH10" s="52"/>
      <c r="AI10" s="52"/>
      <c r="AJ10" s="52"/>
      <c r="AK10" s="52"/>
      <c r="AL10" s="52"/>
      <c r="AM10" s="53"/>
      <c r="AN10" s="54"/>
    </row>
    <row r="11" spans="1:40" s="2" customFormat="1" ht="29.25" thickBot="1" x14ac:dyDescent="0.3">
      <c r="A11" s="22">
        <v>10</v>
      </c>
      <c r="B11" s="11" t="s">
        <v>29</v>
      </c>
      <c r="C11" s="12"/>
      <c r="D11" s="10">
        <v>5</v>
      </c>
      <c r="E11" s="21">
        <v>21</v>
      </c>
      <c r="F11" s="9">
        <f>SUM(I11:AN11)</f>
        <v>1360</v>
      </c>
      <c r="G11" s="25">
        <f>F11-F10</f>
        <v>-40</v>
      </c>
      <c r="H11" s="26">
        <f>H10+G11</f>
        <v>-1070</v>
      </c>
      <c r="I11" s="39">
        <v>100</v>
      </c>
      <c r="J11" s="39">
        <v>0</v>
      </c>
      <c r="K11" s="39">
        <v>130</v>
      </c>
      <c r="L11" s="39">
        <v>0</v>
      </c>
      <c r="M11" s="39">
        <v>20</v>
      </c>
      <c r="N11" s="39">
        <v>200</v>
      </c>
      <c r="O11" s="39">
        <v>160</v>
      </c>
      <c r="P11" s="31">
        <v>90</v>
      </c>
      <c r="Q11" s="39">
        <v>0</v>
      </c>
      <c r="R11" s="31">
        <v>30</v>
      </c>
      <c r="S11" s="31">
        <v>0</v>
      </c>
      <c r="T11" s="31">
        <v>60</v>
      </c>
      <c r="U11" s="42"/>
      <c r="V11" s="50">
        <v>0</v>
      </c>
      <c r="W11" s="31">
        <v>10</v>
      </c>
      <c r="X11" s="31">
        <v>200</v>
      </c>
      <c r="Y11" s="79"/>
      <c r="Z11" s="60"/>
      <c r="AA11" s="52">
        <v>0</v>
      </c>
      <c r="AB11" s="60"/>
      <c r="AC11" s="52">
        <v>0</v>
      </c>
      <c r="AD11" s="60"/>
      <c r="AE11" s="52">
        <v>160</v>
      </c>
      <c r="AF11" s="52">
        <v>200</v>
      </c>
      <c r="AG11" s="52">
        <v>0</v>
      </c>
      <c r="AH11" s="52"/>
      <c r="AI11" s="52"/>
      <c r="AJ11" s="52"/>
      <c r="AK11" s="52"/>
      <c r="AL11" s="52"/>
      <c r="AM11" s="53"/>
      <c r="AN11" s="54"/>
    </row>
    <row r="12" spans="1:40" s="2" customFormat="1" ht="29.25" thickBot="1" x14ac:dyDescent="0.3">
      <c r="A12" s="22">
        <v>11</v>
      </c>
      <c r="B12" s="7" t="s">
        <v>6</v>
      </c>
      <c r="C12" s="12"/>
      <c r="D12" s="10">
        <v>3</v>
      </c>
      <c r="E12" s="21">
        <v>29</v>
      </c>
      <c r="F12" s="9">
        <f>SUM(I12:AN12)</f>
        <v>1360</v>
      </c>
      <c r="G12" s="25">
        <f>F12-F11</f>
        <v>0</v>
      </c>
      <c r="H12" s="26">
        <f>H11+G12</f>
        <v>-1070</v>
      </c>
      <c r="I12" s="75">
        <v>0</v>
      </c>
      <c r="J12" s="39">
        <v>160</v>
      </c>
      <c r="K12" s="39">
        <v>200</v>
      </c>
      <c r="L12" s="39">
        <v>50</v>
      </c>
      <c r="M12" s="39">
        <v>160</v>
      </c>
      <c r="N12" s="31">
        <v>0</v>
      </c>
      <c r="O12" s="31">
        <v>0</v>
      </c>
      <c r="P12" s="42"/>
      <c r="Q12" s="42"/>
      <c r="R12" s="31">
        <v>0</v>
      </c>
      <c r="S12" s="31">
        <v>60</v>
      </c>
      <c r="T12" s="31">
        <v>200</v>
      </c>
      <c r="U12" s="31">
        <v>30</v>
      </c>
      <c r="V12" s="50">
        <v>0</v>
      </c>
      <c r="W12" s="31">
        <v>110</v>
      </c>
      <c r="X12" s="31">
        <v>40</v>
      </c>
      <c r="Y12" s="79"/>
      <c r="Z12" s="52">
        <v>0</v>
      </c>
      <c r="AA12" s="52">
        <v>0</v>
      </c>
      <c r="AB12" s="52">
        <v>0</v>
      </c>
      <c r="AC12" s="52">
        <v>130</v>
      </c>
      <c r="AD12" s="52">
        <v>0</v>
      </c>
      <c r="AE12" s="52">
        <v>10</v>
      </c>
      <c r="AF12" s="52">
        <v>50</v>
      </c>
      <c r="AG12" s="52">
        <v>160</v>
      </c>
      <c r="AH12" s="52"/>
      <c r="AI12" s="52"/>
      <c r="AJ12" s="52"/>
      <c r="AK12" s="52"/>
      <c r="AL12" s="52"/>
      <c r="AM12" s="53"/>
      <c r="AN12" s="54"/>
    </row>
    <row r="13" spans="1:40" s="2" customFormat="1" ht="29.25" thickBot="1" x14ac:dyDescent="0.3">
      <c r="A13" s="22">
        <v>12</v>
      </c>
      <c r="B13" s="11" t="s">
        <v>10</v>
      </c>
      <c r="C13" s="12">
        <v>1</v>
      </c>
      <c r="D13" s="10">
        <v>2</v>
      </c>
      <c r="E13" s="21">
        <v>10</v>
      </c>
      <c r="F13" s="9">
        <f>SUM(I13:AN13)</f>
        <v>1330</v>
      </c>
      <c r="G13" s="25">
        <f>F13-F12</f>
        <v>-30</v>
      </c>
      <c r="H13" s="26">
        <f>H12+G13</f>
        <v>-1100</v>
      </c>
      <c r="I13" s="39">
        <v>110</v>
      </c>
      <c r="J13" s="39">
        <v>50</v>
      </c>
      <c r="K13" s="39">
        <v>90</v>
      </c>
      <c r="L13" s="39">
        <v>60</v>
      </c>
      <c r="M13" s="39">
        <v>80</v>
      </c>
      <c r="N13" s="31">
        <v>30</v>
      </c>
      <c r="O13" s="42"/>
      <c r="P13" s="41">
        <v>250</v>
      </c>
      <c r="Q13" s="31">
        <v>90</v>
      </c>
      <c r="R13" s="76">
        <v>0</v>
      </c>
      <c r="S13" s="76">
        <v>0</v>
      </c>
      <c r="T13" s="31">
        <v>70</v>
      </c>
      <c r="U13" s="31">
        <v>160</v>
      </c>
      <c r="V13" s="50">
        <v>0</v>
      </c>
      <c r="W13" s="31">
        <v>20</v>
      </c>
      <c r="X13" s="31">
        <v>130</v>
      </c>
      <c r="Y13" s="116"/>
      <c r="Z13" s="52">
        <v>0</v>
      </c>
      <c r="AA13" s="52">
        <v>10</v>
      </c>
      <c r="AB13" s="52">
        <v>20</v>
      </c>
      <c r="AC13" s="52">
        <v>0</v>
      </c>
      <c r="AD13" s="52">
        <v>110</v>
      </c>
      <c r="AE13" s="52">
        <v>0</v>
      </c>
      <c r="AF13" s="52">
        <v>0</v>
      </c>
      <c r="AG13" s="52">
        <v>50</v>
      </c>
      <c r="AH13" s="52"/>
      <c r="AI13" s="52"/>
      <c r="AJ13" s="52"/>
      <c r="AK13" s="52"/>
      <c r="AL13" s="52"/>
      <c r="AM13" s="53"/>
      <c r="AN13" s="54"/>
    </row>
    <row r="14" spans="1:40" s="2" customFormat="1" ht="29.25" thickBot="1" x14ac:dyDescent="0.3">
      <c r="A14" s="22">
        <v>13</v>
      </c>
      <c r="B14" s="7" t="s">
        <v>41</v>
      </c>
      <c r="C14" s="12">
        <v>1</v>
      </c>
      <c r="D14" s="10">
        <v>5</v>
      </c>
      <c r="E14" s="21">
        <v>25</v>
      </c>
      <c r="F14" s="9">
        <f>SUM(I14:AN14)</f>
        <v>1220</v>
      </c>
      <c r="G14" s="25">
        <f>F14-F13</f>
        <v>-110</v>
      </c>
      <c r="H14" s="26">
        <f>H13+G14</f>
        <v>-1210</v>
      </c>
      <c r="I14" s="49"/>
      <c r="J14" s="39">
        <v>0</v>
      </c>
      <c r="K14" s="49"/>
      <c r="L14" s="39">
        <v>0</v>
      </c>
      <c r="M14" s="39">
        <v>0</v>
      </c>
      <c r="N14" s="39">
        <v>0</v>
      </c>
      <c r="O14" s="31">
        <v>0</v>
      </c>
      <c r="P14" s="31">
        <v>20</v>
      </c>
      <c r="Q14" s="31">
        <v>20</v>
      </c>
      <c r="R14" s="31">
        <v>130</v>
      </c>
      <c r="S14" s="31">
        <v>110</v>
      </c>
      <c r="T14" s="31">
        <v>30</v>
      </c>
      <c r="U14" s="42"/>
      <c r="V14" s="50">
        <v>10</v>
      </c>
      <c r="W14" s="31">
        <v>160</v>
      </c>
      <c r="X14" s="31">
        <v>0</v>
      </c>
      <c r="Y14" s="51">
        <v>80</v>
      </c>
      <c r="Z14" s="52">
        <v>70</v>
      </c>
      <c r="AA14" s="88">
        <v>250</v>
      </c>
      <c r="AB14" s="89">
        <v>130</v>
      </c>
      <c r="AC14" s="60"/>
      <c r="AD14" s="52">
        <v>20</v>
      </c>
      <c r="AE14" s="52">
        <v>110</v>
      </c>
      <c r="AF14" s="52">
        <v>80</v>
      </c>
      <c r="AG14" s="60"/>
      <c r="AH14" s="52"/>
      <c r="AI14" s="52"/>
      <c r="AJ14" s="52"/>
      <c r="AK14" s="52"/>
      <c r="AL14" s="52"/>
      <c r="AM14" s="53"/>
      <c r="AN14" s="54"/>
    </row>
    <row r="15" spans="1:40" s="2" customFormat="1" ht="29.25" thickBot="1" x14ac:dyDescent="0.3">
      <c r="A15" s="22">
        <v>14</v>
      </c>
      <c r="B15" s="11" t="s">
        <v>38</v>
      </c>
      <c r="C15" s="12">
        <v>1</v>
      </c>
      <c r="D15" s="10">
        <v>1</v>
      </c>
      <c r="E15" s="21">
        <v>7</v>
      </c>
      <c r="F15" s="9">
        <f>SUM(I15:AN15)</f>
        <v>1080</v>
      </c>
      <c r="G15" s="25">
        <f>F15-F14</f>
        <v>-140</v>
      </c>
      <c r="H15" s="26">
        <f>H14+G15</f>
        <v>-1350</v>
      </c>
      <c r="I15" s="49"/>
      <c r="J15" s="39">
        <v>10</v>
      </c>
      <c r="K15" s="39">
        <v>10</v>
      </c>
      <c r="L15" s="39">
        <v>70</v>
      </c>
      <c r="M15" s="75">
        <v>0</v>
      </c>
      <c r="N15" s="39">
        <v>10</v>
      </c>
      <c r="O15" s="76">
        <v>0</v>
      </c>
      <c r="P15" s="31">
        <v>40</v>
      </c>
      <c r="Q15" s="31">
        <v>60</v>
      </c>
      <c r="R15" s="55">
        <v>250</v>
      </c>
      <c r="S15" s="31">
        <v>100</v>
      </c>
      <c r="T15" s="31">
        <v>10</v>
      </c>
      <c r="U15" s="76">
        <v>0</v>
      </c>
      <c r="V15" s="50">
        <v>0</v>
      </c>
      <c r="W15" s="31">
        <v>200</v>
      </c>
      <c r="X15" s="31">
        <v>20</v>
      </c>
      <c r="Y15" s="51">
        <v>20</v>
      </c>
      <c r="Z15" s="89">
        <v>110</v>
      </c>
      <c r="AA15" s="52">
        <v>0</v>
      </c>
      <c r="AB15" s="52">
        <v>0</v>
      </c>
      <c r="AC15" s="52">
        <v>50</v>
      </c>
      <c r="AD15" s="52">
        <v>100</v>
      </c>
      <c r="AE15" s="52">
        <v>0</v>
      </c>
      <c r="AF15" s="52">
        <v>20</v>
      </c>
      <c r="AG15" s="52">
        <v>0</v>
      </c>
      <c r="AH15" s="52"/>
      <c r="AI15" s="52"/>
      <c r="AJ15" s="52"/>
      <c r="AK15" s="52"/>
      <c r="AL15" s="52"/>
      <c r="AM15" s="53"/>
      <c r="AN15" s="54"/>
    </row>
    <row r="16" spans="1:40" s="2" customFormat="1" ht="29.25" thickBot="1" x14ac:dyDescent="0.3">
      <c r="A16" s="22">
        <v>15</v>
      </c>
      <c r="B16" s="7" t="s">
        <v>48</v>
      </c>
      <c r="C16" s="12">
        <v>2</v>
      </c>
      <c r="D16" s="10">
        <v>14</v>
      </c>
      <c r="E16" s="21">
        <v>16</v>
      </c>
      <c r="F16" s="9">
        <f>SUM(I16:AN16)</f>
        <v>1070</v>
      </c>
      <c r="G16" s="25">
        <f>F16-F15</f>
        <v>-10</v>
      </c>
      <c r="H16" s="26">
        <f>H15+G16</f>
        <v>-1360</v>
      </c>
      <c r="I16" s="49"/>
      <c r="J16" s="49"/>
      <c r="K16" s="49"/>
      <c r="L16" s="49"/>
      <c r="M16" s="42"/>
      <c r="N16" s="49"/>
      <c r="O16" s="31">
        <v>200</v>
      </c>
      <c r="P16" s="49"/>
      <c r="Q16" s="41">
        <v>250</v>
      </c>
      <c r="R16" s="42"/>
      <c r="S16" s="31">
        <v>20</v>
      </c>
      <c r="T16" s="31">
        <v>0</v>
      </c>
      <c r="U16" s="42"/>
      <c r="V16" s="60"/>
      <c r="W16" s="42"/>
      <c r="X16" s="31">
        <v>70</v>
      </c>
      <c r="Y16" s="51">
        <v>90</v>
      </c>
      <c r="Z16" s="42"/>
      <c r="AA16" s="52">
        <v>50</v>
      </c>
      <c r="AB16" s="60"/>
      <c r="AC16" s="88">
        <v>250</v>
      </c>
      <c r="AD16" s="52">
        <v>50</v>
      </c>
      <c r="AE16" s="52">
        <v>90</v>
      </c>
      <c r="AF16" s="52">
        <v>0</v>
      </c>
      <c r="AG16" s="60"/>
      <c r="AH16" s="52"/>
      <c r="AI16" s="52"/>
      <c r="AJ16" s="52"/>
      <c r="AK16" s="52"/>
      <c r="AL16" s="52"/>
      <c r="AM16" s="53"/>
      <c r="AN16" s="54"/>
    </row>
    <row r="17" spans="1:40" s="2" customFormat="1" ht="29.25" thickBot="1" x14ac:dyDescent="0.3">
      <c r="A17" s="22">
        <v>16</v>
      </c>
      <c r="B17" s="11" t="s">
        <v>20</v>
      </c>
      <c r="C17" s="12">
        <v>1</v>
      </c>
      <c r="D17" s="10">
        <v>8</v>
      </c>
      <c r="E17" s="21">
        <v>19</v>
      </c>
      <c r="F17" s="9">
        <f>SUM(I17:AN17)</f>
        <v>1030</v>
      </c>
      <c r="G17" s="25">
        <f>F17-F16</f>
        <v>-40</v>
      </c>
      <c r="H17" s="26">
        <f>H16+G17</f>
        <v>-1400</v>
      </c>
      <c r="I17" s="39">
        <v>40</v>
      </c>
      <c r="J17" s="39">
        <v>40</v>
      </c>
      <c r="K17" s="39">
        <v>50</v>
      </c>
      <c r="L17" s="39">
        <v>0</v>
      </c>
      <c r="M17" s="31">
        <v>110</v>
      </c>
      <c r="N17" s="42"/>
      <c r="O17" s="31">
        <v>0</v>
      </c>
      <c r="P17" s="42"/>
      <c r="Q17" s="31">
        <v>70</v>
      </c>
      <c r="R17" s="31">
        <v>60</v>
      </c>
      <c r="S17" s="31">
        <v>40</v>
      </c>
      <c r="T17" s="42"/>
      <c r="U17" s="41">
        <v>250</v>
      </c>
      <c r="V17" s="60"/>
      <c r="W17" s="31">
        <v>130</v>
      </c>
      <c r="X17" s="31">
        <v>0</v>
      </c>
      <c r="Y17" s="79"/>
      <c r="Z17" s="89">
        <v>130</v>
      </c>
      <c r="AA17" s="52">
        <v>110</v>
      </c>
      <c r="AB17" s="60"/>
      <c r="AC17" s="60"/>
      <c r="AD17" s="60"/>
      <c r="AE17" s="52">
        <v>0</v>
      </c>
      <c r="AF17" s="52">
        <v>0</v>
      </c>
      <c r="AG17" s="60"/>
      <c r="AH17" s="52"/>
      <c r="AI17" s="52"/>
      <c r="AJ17" s="52"/>
      <c r="AK17" s="52"/>
      <c r="AL17" s="52"/>
      <c r="AM17" s="53"/>
      <c r="AN17" s="54"/>
    </row>
    <row r="18" spans="1:40" ht="29.25" thickBot="1" x14ac:dyDescent="0.3">
      <c r="A18" s="22">
        <v>17</v>
      </c>
      <c r="B18" s="11" t="s">
        <v>34</v>
      </c>
      <c r="C18" s="12"/>
      <c r="D18" s="10">
        <v>6</v>
      </c>
      <c r="E18" s="21">
        <v>18</v>
      </c>
      <c r="F18" s="9">
        <f>SUM(I18:AN18)</f>
        <v>1030</v>
      </c>
      <c r="G18" s="25">
        <f>F18-F17</f>
        <v>0</v>
      </c>
      <c r="H18" s="26">
        <f>H17+G18</f>
        <v>-1400</v>
      </c>
      <c r="I18" s="49"/>
      <c r="J18" s="39">
        <v>200</v>
      </c>
      <c r="K18" s="39">
        <v>110</v>
      </c>
      <c r="L18" s="39">
        <v>0</v>
      </c>
      <c r="M18" s="39">
        <v>100</v>
      </c>
      <c r="N18" s="39">
        <v>50</v>
      </c>
      <c r="O18" s="39">
        <v>0</v>
      </c>
      <c r="P18" s="39">
        <v>0</v>
      </c>
      <c r="Q18" s="31">
        <v>50</v>
      </c>
      <c r="R18" s="31">
        <v>0</v>
      </c>
      <c r="S18" s="31">
        <v>0</v>
      </c>
      <c r="T18" s="31">
        <v>0</v>
      </c>
      <c r="U18" s="31">
        <v>10</v>
      </c>
      <c r="V18" s="50">
        <v>40</v>
      </c>
      <c r="W18" s="31">
        <v>50</v>
      </c>
      <c r="X18" s="42"/>
      <c r="Y18" s="79"/>
      <c r="Z18" s="60"/>
      <c r="AA18" s="60"/>
      <c r="AB18" s="52">
        <v>200</v>
      </c>
      <c r="AC18" s="52">
        <v>110</v>
      </c>
      <c r="AD18" s="52">
        <v>0</v>
      </c>
      <c r="AE18" s="60"/>
      <c r="AF18" s="52">
        <v>110</v>
      </c>
      <c r="AG18" s="52">
        <v>0</v>
      </c>
      <c r="AH18" s="52"/>
      <c r="AI18" s="52"/>
      <c r="AJ18" s="52"/>
      <c r="AK18" s="52"/>
      <c r="AL18" s="52"/>
      <c r="AM18" s="53"/>
      <c r="AN18" s="54"/>
    </row>
    <row r="19" spans="1:40" ht="29.25" thickBot="1" x14ac:dyDescent="0.3">
      <c r="A19" s="22">
        <v>18</v>
      </c>
      <c r="B19" s="7" t="s">
        <v>40</v>
      </c>
      <c r="C19" s="12">
        <v>1</v>
      </c>
      <c r="D19" s="10">
        <v>10</v>
      </c>
      <c r="E19" s="21">
        <v>11</v>
      </c>
      <c r="F19" s="9">
        <f>SUM(I19:AN19)</f>
        <v>1010</v>
      </c>
      <c r="G19" s="25">
        <f>F19-F18</f>
        <v>-20</v>
      </c>
      <c r="H19" s="26">
        <f>H18+G19</f>
        <v>-1420</v>
      </c>
      <c r="I19" s="49"/>
      <c r="J19" s="39">
        <v>0</v>
      </c>
      <c r="K19" s="49"/>
      <c r="L19" s="49"/>
      <c r="M19" s="31">
        <v>0</v>
      </c>
      <c r="N19" s="42"/>
      <c r="O19" s="31">
        <v>0</v>
      </c>
      <c r="P19" s="31">
        <v>60</v>
      </c>
      <c r="Q19" s="31">
        <v>80</v>
      </c>
      <c r="R19" s="31">
        <v>100</v>
      </c>
      <c r="S19" s="31">
        <v>0</v>
      </c>
      <c r="T19" s="42"/>
      <c r="U19" s="42"/>
      <c r="V19" s="31">
        <v>60</v>
      </c>
      <c r="W19" s="31">
        <v>100</v>
      </c>
      <c r="X19" s="42"/>
      <c r="Y19" s="51">
        <v>40</v>
      </c>
      <c r="Z19" s="52">
        <v>100</v>
      </c>
      <c r="AA19" s="60"/>
      <c r="AB19" s="60"/>
      <c r="AC19" s="52">
        <v>60</v>
      </c>
      <c r="AD19" s="60"/>
      <c r="AE19" s="52">
        <v>30</v>
      </c>
      <c r="AF19" s="52">
        <v>130</v>
      </c>
      <c r="AG19" s="106">
        <v>250</v>
      </c>
      <c r="AH19" s="52"/>
      <c r="AI19" s="52"/>
      <c r="AJ19" s="52"/>
      <c r="AK19" s="52"/>
      <c r="AL19" s="52"/>
      <c r="AM19" s="53"/>
      <c r="AN19" s="54"/>
    </row>
    <row r="20" spans="1:40" ht="29.25" thickBot="1" x14ac:dyDescent="0.3">
      <c r="A20" s="22">
        <v>19</v>
      </c>
      <c r="B20" s="7" t="s">
        <v>9</v>
      </c>
      <c r="C20" s="12">
        <v>1</v>
      </c>
      <c r="D20" s="10">
        <v>9</v>
      </c>
      <c r="E20" s="21">
        <v>23</v>
      </c>
      <c r="F20" s="9">
        <f>SUM(I20:AN20)</f>
        <v>980</v>
      </c>
      <c r="G20" s="25">
        <f>F20-F19</f>
        <v>-30</v>
      </c>
      <c r="H20" s="26">
        <f>H19+G20</f>
        <v>-1450</v>
      </c>
      <c r="I20" s="39">
        <v>0</v>
      </c>
      <c r="J20" s="39">
        <v>60</v>
      </c>
      <c r="K20" s="49"/>
      <c r="L20" s="39">
        <v>10</v>
      </c>
      <c r="M20" s="39">
        <v>0</v>
      </c>
      <c r="N20" s="49"/>
      <c r="O20" s="31">
        <v>0</v>
      </c>
      <c r="P20" s="31">
        <v>0</v>
      </c>
      <c r="Q20" s="42"/>
      <c r="R20" s="31">
        <v>160</v>
      </c>
      <c r="S20" s="42"/>
      <c r="T20" s="41">
        <v>250</v>
      </c>
      <c r="U20" s="31">
        <v>0</v>
      </c>
      <c r="V20" s="31">
        <v>80</v>
      </c>
      <c r="W20" s="42"/>
      <c r="X20" s="31">
        <v>0</v>
      </c>
      <c r="Y20" s="79"/>
      <c r="Z20" s="52">
        <v>0</v>
      </c>
      <c r="AA20" s="52">
        <v>20</v>
      </c>
      <c r="AB20" s="52">
        <v>0</v>
      </c>
      <c r="AC20" s="52">
        <v>200</v>
      </c>
      <c r="AD20" s="60"/>
      <c r="AE20" s="60"/>
      <c r="AF20" s="60"/>
      <c r="AG20" s="52">
        <v>200</v>
      </c>
      <c r="AH20" s="52"/>
      <c r="AI20" s="52"/>
      <c r="AJ20" s="52"/>
      <c r="AK20" s="52"/>
      <c r="AL20" s="52"/>
      <c r="AM20" s="53"/>
      <c r="AN20" s="54"/>
    </row>
    <row r="21" spans="1:40" ht="29.25" thickBot="1" x14ac:dyDescent="0.3">
      <c r="A21" s="22">
        <v>20</v>
      </c>
      <c r="B21" s="7" t="s">
        <v>46</v>
      </c>
      <c r="C21" s="12"/>
      <c r="D21" s="10">
        <v>7</v>
      </c>
      <c r="E21" s="21">
        <v>2</v>
      </c>
      <c r="F21" s="9">
        <f>SUM(I21:AN21)</f>
        <v>890</v>
      </c>
      <c r="G21" s="25">
        <f>F21-F20</f>
        <v>-90</v>
      </c>
      <c r="H21" s="26">
        <f>H20+G21</f>
        <v>-1540</v>
      </c>
      <c r="I21" s="49"/>
      <c r="J21" s="49"/>
      <c r="K21" s="49"/>
      <c r="L21" s="49"/>
      <c r="M21" s="39">
        <v>50</v>
      </c>
      <c r="N21" s="31">
        <v>20</v>
      </c>
      <c r="O21" s="31">
        <v>20</v>
      </c>
      <c r="P21" s="31">
        <v>0</v>
      </c>
      <c r="Q21" s="42"/>
      <c r="R21" s="31">
        <v>0</v>
      </c>
      <c r="S21" s="31">
        <v>0</v>
      </c>
      <c r="T21" s="31">
        <v>160</v>
      </c>
      <c r="U21" s="42"/>
      <c r="V21" s="50">
        <v>90</v>
      </c>
      <c r="W21" s="31">
        <v>60</v>
      </c>
      <c r="X21" s="42"/>
      <c r="Y21" s="51">
        <v>200</v>
      </c>
      <c r="Z21" s="52">
        <v>60</v>
      </c>
      <c r="AA21" s="52">
        <v>30</v>
      </c>
      <c r="AB21" s="52">
        <v>80</v>
      </c>
      <c r="AC21" s="52">
        <v>0</v>
      </c>
      <c r="AD21" s="52">
        <v>0</v>
      </c>
      <c r="AE21" s="52">
        <v>0</v>
      </c>
      <c r="AF21" s="52">
        <v>60</v>
      </c>
      <c r="AG21" s="52">
        <v>60</v>
      </c>
      <c r="AH21" s="52"/>
      <c r="AI21" s="52"/>
      <c r="AJ21" s="52"/>
      <c r="AK21" s="52"/>
      <c r="AL21" s="52"/>
      <c r="AM21" s="53"/>
      <c r="AN21" s="54"/>
    </row>
    <row r="22" spans="1:40" ht="29.25" thickBot="1" x14ac:dyDescent="0.3">
      <c r="A22" s="22">
        <v>21</v>
      </c>
      <c r="B22" s="7" t="s">
        <v>37</v>
      </c>
      <c r="C22" s="12">
        <v>1</v>
      </c>
      <c r="D22" s="10">
        <v>14</v>
      </c>
      <c r="E22" s="21">
        <v>18</v>
      </c>
      <c r="F22" s="9">
        <f>SUM(I22:AN22)</f>
        <v>870</v>
      </c>
      <c r="G22" s="25">
        <f>F22-F21</f>
        <v>-20</v>
      </c>
      <c r="H22" s="26">
        <f>H21+G22</f>
        <v>-1560</v>
      </c>
      <c r="I22" s="49"/>
      <c r="J22" s="39">
        <v>20</v>
      </c>
      <c r="K22" s="55">
        <v>250</v>
      </c>
      <c r="L22" s="49"/>
      <c r="M22" s="39">
        <v>40</v>
      </c>
      <c r="N22" s="49"/>
      <c r="O22" s="42"/>
      <c r="P22" s="31">
        <v>0</v>
      </c>
      <c r="Q22" s="39">
        <v>40</v>
      </c>
      <c r="R22" s="49"/>
      <c r="S22" s="39">
        <v>160</v>
      </c>
      <c r="T22" s="31">
        <v>0</v>
      </c>
      <c r="U22" s="42"/>
      <c r="V22" s="31">
        <v>0</v>
      </c>
      <c r="W22" s="42"/>
      <c r="X22" s="42"/>
      <c r="Y22" s="79"/>
      <c r="Z22" s="60"/>
      <c r="AA22" s="52">
        <v>200</v>
      </c>
      <c r="AB22" s="52">
        <v>0</v>
      </c>
      <c r="AC22" s="60"/>
      <c r="AD22" s="52">
        <v>160</v>
      </c>
      <c r="AE22" s="60"/>
      <c r="AF22" s="60"/>
      <c r="AG22" s="60"/>
      <c r="AH22" s="52"/>
      <c r="AI22" s="52"/>
      <c r="AJ22" s="52"/>
      <c r="AK22" s="52"/>
      <c r="AL22" s="52"/>
      <c r="AM22" s="53"/>
      <c r="AN22" s="54"/>
    </row>
    <row r="23" spans="1:40" ht="29.25" thickBot="1" x14ac:dyDescent="0.3">
      <c r="A23" s="22">
        <v>22</v>
      </c>
      <c r="B23" s="11" t="s">
        <v>30</v>
      </c>
      <c r="C23" s="12"/>
      <c r="D23" s="10">
        <v>6</v>
      </c>
      <c r="E23" s="21">
        <v>8</v>
      </c>
      <c r="F23" s="9">
        <f>SUM(I23:AN23)</f>
        <v>860</v>
      </c>
      <c r="G23" s="25">
        <f>F23-F22</f>
        <v>-10</v>
      </c>
      <c r="H23" s="26">
        <f>H22+G23</f>
        <v>-1570</v>
      </c>
      <c r="I23" s="39">
        <v>60</v>
      </c>
      <c r="J23" s="39">
        <v>0</v>
      </c>
      <c r="K23" s="39">
        <v>0</v>
      </c>
      <c r="L23" s="39">
        <v>130</v>
      </c>
      <c r="M23" s="39">
        <v>0</v>
      </c>
      <c r="N23" s="39">
        <v>100</v>
      </c>
      <c r="O23" s="31">
        <v>30</v>
      </c>
      <c r="P23" s="42"/>
      <c r="Q23" s="39">
        <v>160</v>
      </c>
      <c r="R23" s="31">
        <v>0</v>
      </c>
      <c r="S23" s="31">
        <v>0</v>
      </c>
      <c r="T23" s="31">
        <v>0</v>
      </c>
      <c r="U23" s="31">
        <v>60</v>
      </c>
      <c r="V23" s="50">
        <v>0</v>
      </c>
      <c r="W23" s="42"/>
      <c r="X23" s="31">
        <v>80</v>
      </c>
      <c r="Y23" s="51">
        <v>30</v>
      </c>
      <c r="Z23" s="60"/>
      <c r="AA23" s="42"/>
      <c r="AB23" s="60"/>
      <c r="AC23" s="52">
        <v>0</v>
      </c>
      <c r="AD23" s="60"/>
      <c r="AE23" s="52">
        <v>80</v>
      </c>
      <c r="AF23" s="52">
        <v>100</v>
      </c>
      <c r="AG23" s="52">
        <v>30</v>
      </c>
      <c r="AH23" s="52"/>
      <c r="AI23" s="52"/>
      <c r="AJ23" s="52"/>
      <c r="AK23" s="52"/>
      <c r="AL23" s="52"/>
      <c r="AM23" s="53"/>
      <c r="AN23" s="54"/>
    </row>
    <row r="24" spans="1:40" ht="29.25" thickBot="1" x14ac:dyDescent="0.3">
      <c r="A24" s="22">
        <v>23</v>
      </c>
      <c r="B24" s="11" t="s">
        <v>42</v>
      </c>
      <c r="C24" s="12"/>
      <c r="D24" s="10">
        <v>8</v>
      </c>
      <c r="E24" s="21">
        <v>16</v>
      </c>
      <c r="F24" s="9">
        <f>SUM(I24:AN24)</f>
        <v>660</v>
      </c>
      <c r="G24" s="25">
        <f>F24-F23</f>
        <v>-200</v>
      </c>
      <c r="H24" s="26">
        <f>H23+G24</f>
        <v>-1770</v>
      </c>
      <c r="I24" s="57">
        <v>50</v>
      </c>
      <c r="J24" s="39">
        <v>110</v>
      </c>
      <c r="K24" s="39">
        <v>30</v>
      </c>
      <c r="L24" s="49"/>
      <c r="M24" s="39">
        <v>0</v>
      </c>
      <c r="N24" s="31">
        <v>0</v>
      </c>
      <c r="O24" s="31">
        <v>0</v>
      </c>
      <c r="P24" s="31">
        <v>130</v>
      </c>
      <c r="Q24" s="42"/>
      <c r="R24" s="31">
        <v>10</v>
      </c>
      <c r="S24" s="31">
        <v>0</v>
      </c>
      <c r="T24" s="31">
        <v>0</v>
      </c>
      <c r="U24" s="31">
        <v>70</v>
      </c>
      <c r="V24" s="50">
        <v>100</v>
      </c>
      <c r="W24" s="42"/>
      <c r="X24" s="31">
        <v>90</v>
      </c>
      <c r="Y24" s="79"/>
      <c r="Z24" s="89">
        <v>40</v>
      </c>
      <c r="AA24" s="60"/>
      <c r="AB24" s="52">
        <v>30</v>
      </c>
      <c r="AC24" s="60"/>
      <c r="AD24" s="60"/>
      <c r="AE24" s="52">
        <v>0</v>
      </c>
      <c r="AF24" s="60"/>
      <c r="AG24" s="52">
        <v>0</v>
      </c>
      <c r="AH24" s="52"/>
      <c r="AI24" s="52"/>
      <c r="AJ24" s="52"/>
      <c r="AK24" s="52"/>
      <c r="AL24" s="52"/>
      <c r="AM24" s="53"/>
      <c r="AN24" s="54"/>
    </row>
    <row r="25" spans="1:40" ht="29.25" thickBot="1" x14ac:dyDescent="0.3">
      <c r="A25" s="22">
        <v>24</v>
      </c>
      <c r="B25" s="11" t="s">
        <v>13</v>
      </c>
      <c r="C25" s="12">
        <v>1</v>
      </c>
      <c r="D25" s="10">
        <v>10</v>
      </c>
      <c r="E25" s="21">
        <v>10</v>
      </c>
      <c r="F25" s="9">
        <f>SUM(I25:AN25)</f>
        <v>640</v>
      </c>
      <c r="G25" s="25">
        <f>F25-F24</f>
        <v>-20</v>
      </c>
      <c r="H25" s="26">
        <f>H24+G25</f>
        <v>-1790</v>
      </c>
      <c r="I25" s="39">
        <v>0</v>
      </c>
      <c r="J25" s="49"/>
      <c r="K25" s="49"/>
      <c r="L25" s="39">
        <v>0</v>
      </c>
      <c r="M25" s="42"/>
      <c r="N25" s="31">
        <v>0</v>
      </c>
      <c r="O25" s="42"/>
      <c r="P25" s="31">
        <v>0</v>
      </c>
      <c r="Q25" s="49"/>
      <c r="R25" s="42"/>
      <c r="S25" s="42"/>
      <c r="T25" s="31">
        <v>90</v>
      </c>
      <c r="U25" s="31">
        <v>40</v>
      </c>
      <c r="V25" s="60"/>
      <c r="W25" s="41">
        <v>250</v>
      </c>
      <c r="X25" s="31">
        <v>10</v>
      </c>
      <c r="Y25" s="51">
        <v>130</v>
      </c>
      <c r="Z25" s="89">
        <v>20</v>
      </c>
      <c r="AA25" s="42"/>
      <c r="AB25" s="42"/>
      <c r="AC25" s="52">
        <v>30</v>
      </c>
      <c r="AD25" s="52">
        <v>70</v>
      </c>
      <c r="AE25" s="52">
        <v>0</v>
      </c>
      <c r="AF25" s="52">
        <v>0</v>
      </c>
      <c r="AG25" s="52">
        <v>0</v>
      </c>
      <c r="AH25" s="52"/>
      <c r="AI25" s="52"/>
      <c r="AJ25" s="52"/>
      <c r="AK25" s="52"/>
      <c r="AL25" s="52"/>
      <c r="AM25" s="53"/>
      <c r="AN25" s="54"/>
    </row>
    <row r="26" spans="1:40" ht="29.25" thickBot="1" x14ac:dyDescent="0.3">
      <c r="A26" s="22">
        <v>25</v>
      </c>
      <c r="B26" s="7" t="s">
        <v>26</v>
      </c>
      <c r="C26" s="12"/>
      <c r="D26" s="10"/>
      <c r="E26" s="21">
        <v>8</v>
      </c>
      <c r="F26" s="9">
        <f>SUM(I26:AN26)</f>
        <v>640</v>
      </c>
      <c r="G26" s="25">
        <f>F26-F25</f>
        <v>0</v>
      </c>
      <c r="H26" s="26">
        <f>H25+G26</f>
        <v>-1790</v>
      </c>
      <c r="I26" s="57">
        <v>90</v>
      </c>
      <c r="J26" s="75">
        <v>0</v>
      </c>
      <c r="K26" s="75">
        <v>0</v>
      </c>
      <c r="L26" s="39">
        <v>20</v>
      </c>
      <c r="M26" s="76">
        <v>0</v>
      </c>
      <c r="N26" s="75">
        <v>0</v>
      </c>
      <c r="O26" s="39">
        <v>50</v>
      </c>
      <c r="P26" s="31">
        <v>0</v>
      </c>
      <c r="Q26" s="31">
        <v>0</v>
      </c>
      <c r="R26" s="31">
        <v>0</v>
      </c>
      <c r="S26" s="31">
        <v>50</v>
      </c>
      <c r="T26" s="31">
        <v>0</v>
      </c>
      <c r="U26" s="31">
        <v>80</v>
      </c>
      <c r="V26" s="50">
        <v>20</v>
      </c>
      <c r="W26" s="31">
        <v>0</v>
      </c>
      <c r="X26" s="31">
        <v>50</v>
      </c>
      <c r="Y26" s="51">
        <v>50</v>
      </c>
      <c r="Z26" s="52">
        <v>10</v>
      </c>
      <c r="AA26" s="52">
        <v>0</v>
      </c>
      <c r="AB26" s="52">
        <v>110</v>
      </c>
      <c r="AC26" s="52">
        <v>40</v>
      </c>
      <c r="AD26" s="52">
        <v>0</v>
      </c>
      <c r="AE26" s="52">
        <v>0</v>
      </c>
      <c r="AF26" s="52">
        <v>0</v>
      </c>
      <c r="AG26" s="52">
        <v>70</v>
      </c>
      <c r="AH26" s="52"/>
      <c r="AI26" s="52"/>
      <c r="AJ26" s="52"/>
      <c r="AK26" s="52"/>
      <c r="AL26" s="52"/>
      <c r="AM26" s="53"/>
      <c r="AN26" s="54"/>
    </row>
    <row r="27" spans="1:40" ht="29.25" thickBot="1" x14ac:dyDescent="0.3">
      <c r="A27" s="22">
        <v>26</v>
      </c>
      <c r="B27" s="11" t="s">
        <v>5</v>
      </c>
      <c r="C27" s="12"/>
      <c r="D27" s="10">
        <v>10</v>
      </c>
      <c r="E27" s="21">
        <v>7</v>
      </c>
      <c r="F27" s="9">
        <f>SUM(I27:AN27)</f>
        <v>620</v>
      </c>
      <c r="G27" s="25">
        <f>F27-F26</f>
        <v>-20</v>
      </c>
      <c r="H27" s="26">
        <f>H26+G27</f>
        <v>-1810</v>
      </c>
      <c r="I27" s="57">
        <v>130</v>
      </c>
      <c r="J27" s="39">
        <v>70</v>
      </c>
      <c r="K27" s="39">
        <v>0</v>
      </c>
      <c r="L27" s="49"/>
      <c r="M27" s="49"/>
      <c r="N27" s="39">
        <v>70</v>
      </c>
      <c r="O27" s="31">
        <v>0</v>
      </c>
      <c r="P27" s="31">
        <v>0</v>
      </c>
      <c r="Q27" s="42"/>
      <c r="R27" s="31">
        <v>40</v>
      </c>
      <c r="S27" s="31">
        <v>80</v>
      </c>
      <c r="T27" s="31">
        <v>0</v>
      </c>
      <c r="U27" s="42"/>
      <c r="V27" s="50">
        <v>70</v>
      </c>
      <c r="W27" s="42"/>
      <c r="X27" s="31">
        <v>0</v>
      </c>
      <c r="Y27" s="79"/>
      <c r="Z27" s="89">
        <v>50</v>
      </c>
      <c r="AA27" s="60"/>
      <c r="AB27" s="52">
        <v>90</v>
      </c>
      <c r="AC27" s="60"/>
      <c r="AD27" s="60"/>
      <c r="AE27" s="52">
        <v>0</v>
      </c>
      <c r="AF27" s="60"/>
      <c r="AG27" s="52">
        <v>20</v>
      </c>
      <c r="AH27" s="52"/>
      <c r="AI27" s="52"/>
      <c r="AJ27" s="52"/>
      <c r="AK27" s="52"/>
      <c r="AL27" s="52"/>
      <c r="AM27" s="53"/>
      <c r="AN27" s="54"/>
    </row>
    <row r="28" spans="1:40" ht="29.25" thickBot="1" x14ac:dyDescent="0.3">
      <c r="A28" s="22">
        <v>27</v>
      </c>
      <c r="B28" s="7" t="s">
        <v>14</v>
      </c>
      <c r="C28" s="18"/>
      <c r="D28" s="13">
        <v>12</v>
      </c>
      <c r="E28" s="21">
        <v>15</v>
      </c>
      <c r="F28" s="9">
        <f>SUM(I28:AN28)</f>
        <v>540</v>
      </c>
      <c r="G28" s="25">
        <f>F28-F27</f>
        <v>-80</v>
      </c>
      <c r="H28" s="26">
        <f>H27+G28</f>
        <v>-1890</v>
      </c>
      <c r="I28" s="57">
        <v>10</v>
      </c>
      <c r="J28" s="49"/>
      <c r="K28" s="39">
        <v>80</v>
      </c>
      <c r="L28" s="39">
        <v>40</v>
      </c>
      <c r="M28" s="49"/>
      <c r="N28" s="49"/>
      <c r="O28" s="39">
        <v>80</v>
      </c>
      <c r="P28" s="31">
        <v>70</v>
      </c>
      <c r="Q28" s="31">
        <v>0</v>
      </c>
      <c r="R28" s="42"/>
      <c r="S28" s="31">
        <v>0</v>
      </c>
      <c r="T28" s="42"/>
      <c r="U28" s="31">
        <v>0</v>
      </c>
      <c r="V28" s="50">
        <v>160</v>
      </c>
      <c r="W28" s="42"/>
      <c r="X28" s="42"/>
      <c r="Y28" s="79"/>
      <c r="Z28" s="60"/>
      <c r="AA28" s="60"/>
      <c r="AB28" s="89">
        <v>70</v>
      </c>
      <c r="AC28" s="60"/>
      <c r="AD28" s="52">
        <v>30</v>
      </c>
      <c r="AE28" s="60"/>
      <c r="AF28" s="52">
        <v>0</v>
      </c>
      <c r="AG28" s="52">
        <v>0</v>
      </c>
      <c r="AH28" s="52"/>
      <c r="AI28" s="52"/>
      <c r="AJ28" s="52"/>
      <c r="AK28" s="52"/>
      <c r="AL28" s="52"/>
      <c r="AM28" s="53"/>
      <c r="AN28" s="54"/>
    </row>
    <row r="29" spans="1:40" ht="29.25" thickBot="1" x14ac:dyDescent="0.3">
      <c r="A29" s="22">
        <v>28</v>
      </c>
      <c r="B29" s="11" t="s">
        <v>21</v>
      </c>
      <c r="C29" s="12"/>
      <c r="D29" s="98">
        <v>17</v>
      </c>
      <c r="E29" s="21">
        <v>5</v>
      </c>
      <c r="F29" s="9">
        <f>SUM(I29:AN29)</f>
        <v>510</v>
      </c>
      <c r="G29" s="25">
        <f>F29-F28</f>
        <v>-30</v>
      </c>
      <c r="H29" s="26">
        <f>H28+G29</f>
        <v>-1920</v>
      </c>
      <c r="I29" s="57">
        <v>160</v>
      </c>
      <c r="J29" s="39">
        <v>0</v>
      </c>
      <c r="K29" s="39">
        <v>60</v>
      </c>
      <c r="L29" s="39">
        <v>90</v>
      </c>
      <c r="M29" s="31">
        <v>60</v>
      </c>
      <c r="N29" s="42"/>
      <c r="O29" s="31">
        <v>40</v>
      </c>
      <c r="P29" s="49"/>
      <c r="Q29" s="42"/>
      <c r="R29" s="42"/>
      <c r="S29" s="42"/>
      <c r="T29" s="42"/>
      <c r="U29" s="42"/>
      <c r="V29" s="60"/>
      <c r="W29" s="42"/>
      <c r="X29" s="42"/>
      <c r="Y29" s="79"/>
      <c r="Z29" s="42"/>
      <c r="AA29" s="52">
        <v>90</v>
      </c>
      <c r="AB29" s="60"/>
      <c r="AC29" s="60"/>
      <c r="AD29" s="60"/>
      <c r="AE29" s="60"/>
      <c r="AF29" s="52">
        <v>10</v>
      </c>
      <c r="AG29" s="60"/>
      <c r="AH29" s="52"/>
      <c r="AI29" s="52"/>
      <c r="AJ29" s="52"/>
      <c r="AK29" s="52"/>
      <c r="AL29" s="52"/>
      <c r="AM29" s="53"/>
      <c r="AN29" s="54"/>
    </row>
    <row r="30" spans="1:40" ht="29.25" thickBot="1" x14ac:dyDescent="0.3">
      <c r="A30" s="22">
        <v>29</v>
      </c>
      <c r="B30" s="7" t="s">
        <v>35</v>
      </c>
      <c r="C30" s="18">
        <v>1</v>
      </c>
      <c r="D30" s="13">
        <v>20</v>
      </c>
      <c r="E30" s="21">
        <v>18</v>
      </c>
      <c r="F30" s="9">
        <f>SUM(I30:AN30)</f>
        <v>490</v>
      </c>
      <c r="G30" s="25">
        <f>F30-F29</f>
        <v>-20</v>
      </c>
      <c r="H30" s="26">
        <f>H29+G30</f>
        <v>-1940</v>
      </c>
      <c r="I30" s="56"/>
      <c r="J30" s="39">
        <v>100</v>
      </c>
      <c r="K30" s="49"/>
      <c r="L30" s="55">
        <v>250</v>
      </c>
      <c r="M30" s="39">
        <v>10</v>
      </c>
      <c r="N30" s="31">
        <v>130</v>
      </c>
      <c r="O30" s="31">
        <v>0</v>
      </c>
      <c r="P30" s="49"/>
      <c r="Q30" s="42"/>
      <c r="R30" s="42"/>
      <c r="S30" s="31">
        <v>0</v>
      </c>
      <c r="T30" s="42"/>
      <c r="U30" s="42"/>
      <c r="V30" s="60"/>
      <c r="W30" s="42"/>
      <c r="X30" s="42"/>
      <c r="Y30" s="79"/>
      <c r="Z30" s="42"/>
      <c r="AA30" s="60"/>
      <c r="AB30" s="60"/>
      <c r="AC30" s="60"/>
      <c r="AD30" s="60"/>
      <c r="AE30" s="60"/>
      <c r="AF30" s="60"/>
      <c r="AG30" s="60"/>
      <c r="AH30" s="52"/>
      <c r="AI30" s="52"/>
      <c r="AJ30" s="52"/>
      <c r="AK30" s="52"/>
      <c r="AL30" s="52"/>
      <c r="AM30" s="53"/>
      <c r="AN30" s="54"/>
    </row>
    <row r="31" spans="1:40" ht="29.25" thickBot="1" x14ac:dyDescent="0.3">
      <c r="A31" s="22">
        <v>30</v>
      </c>
      <c r="B31" s="11" t="s">
        <v>15</v>
      </c>
      <c r="C31" s="18"/>
      <c r="D31" s="13">
        <v>6</v>
      </c>
      <c r="E31" s="21">
        <v>11</v>
      </c>
      <c r="F31" s="9">
        <f>SUM(I31:AN31)</f>
        <v>460</v>
      </c>
      <c r="G31" s="25">
        <f>F31-F30</f>
        <v>-30</v>
      </c>
      <c r="H31" s="26">
        <f>H30+G31</f>
        <v>-1970</v>
      </c>
      <c r="I31" s="58">
        <v>20</v>
      </c>
      <c r="J31" s="42"/>
      <c r="K31" s="39">
        <v>20</v>
      </c>
      <c r="L31" s="31">
        <v>0</v>
      </c>
      <c r="M31" s="31">
        <v>0</v>
      </c>
      <c r="N31" s="31">
        <v>0</v>
      </c>
      <c r="O31" s="42"/>
      <c r="P31" s="31">
        <v>0</v>
      </c>
      <c r="Q31" s="31">
        <v>0</v>
      </c>
      <c r="R31" s="31">
        <v>0</v>
      </c>
      <c r="S31" s="31">
        <v>0</v>
      </c>
      <c r="T31" s="31">
        <v>110</v>
      </c>
      <c r="U31" s="31">
        <v>20</v>
      </c>
      <c r="V31" s="42"/>
      <c r="W31" s="42"/>
      <c r="X31" s="31">
        <v>60</v>
      </c>
      <c r="Y31" s="51">
        <v>10</v>
      </c>
      <c r="Z31" s="60"/>
      <c r="AA31" s="60"/>
      <c r="AB31" s="52">
        <v>100</v>
      </c>
      <c r="AC31" s="52">
        <v>10</v>
      </c>
      <c r="AD31" s="52">
        <v>10</v>
      </c>
      <c r="AE31" s="52">
        <v>60</v>
      </c>
      <c r="AF31" s="52">
        <v>0</v>
      </c>
      <c r="AG31" s="52">
        <v>40</v>
      </c>
      <c r="AH31" s="52"/>
      <c r="AI31" s="52"/>
      <c r="AJ31" s="52"/>
      <c r="AK31" s="52"/>
      <c r="AL31" s="52"/>
      <c r="AM31" s="53"/>
      <c r="AN31" s="54"/>
    </row>
    <row r="32" spans="1:40" ht="29.25" thickBot="1" x14ac:dyDescent="0.3">
      <c r="A32" s="22">
        <v>31</v>
      </c>
      <c r="B32" s="11" t="s">
        <v>8</v>
      </c>
      <c r="C32" s="18">
        <v>1</v>
      </c>
      <c r="D32" s="13">
        <v>13</v>
      </c>
      <c r="E32" s="21">
        <v>13</v>
      </c>
      <c r="F32" s="9">
        <f>SUM(I32:AN32)</f>
        <v>420</v>
      </c>
      <c r="G32" s="25">
        <f>F32-F31</f>
        <v>-40</v>
      </c>
      <c r="H32" s="26">
        <f>H31+G32</f>
        <v>-2010</v>
      </c>
      <c r="I32" s="58">
        <v>0</v>
      </c>
      <c r="J32" s="31">
        <v>0</v>
      </c>
      <c r="K32" s="49"/>
      <c r="L32" s="42"/>
      <c r="M32" s="42"/>
      <c r="N32" s="31">
        <v>60</v>
      </c>
      <c r="O32" s="31">
        <v>0</v>
      </c>
      <c r="P32" s="31">
        <v>0</v>
      </c>
      <c r="Q32" s="31">
        <v>0</v>
      </c>
      <c r="R32" s="31">
        <v>110</v>
      </c>
      <c r="S32" s="31">
        <v>0</v>
      </c>
      <c r="T32" s="42"/>
      <c r="U32" s="31">
        <v>0</v>
      </c>
      <c r="V32" s="41">
        <v>250</v>
      </c>
      <c r="W32" s="42"/>
      <c r="X32" s="42"/>
      <c r="Y32" s="79"/>
      <c r="Z32" s="42"/>
      <c r="AA32" s="52">
        <v>0</v>
      </c>
      <c r="AB32" s="52">
        <v>0</v>
      </c>
      <c r="AC32" s="60"/>
      <c r="AD32" s="60"/>
      <c r="AE32" s="52">
        <v>0</v>
      </c>
      <c r="AF32" s="60"/>
      <c r="AG32" s="60"/>
      <c r="AH32" s="52"/>
      <c r="AI32" s="52"/>
      <c r="AJ32" s="52"/>
      <c r="AK32" s="52"/>
      <c r="AL32" s="52"/>
      <c r="AM32" s="53"/>
      <c r="AN32" s="54"/>
    </row>
    <row r="33" spans="1:40" ht="29.25" thickBot="1" x14ac:dyDescent="0.3">
      <c r="A33" s="22">
        <v>32</v>
      </c>
      <c r="B33" s="7" t="s">
        <v>49</v>
      </c>
      <c r="C33" s="18"/>
      <c r="D33" s="13">
        <v>21</v>
      </c>
      <c r="E33" s="21">
        <v>11</v>
      </c>
      <c r="F33" s="9">
        <f>SUM(I33:AN33)</f>
        <v>340</v>
      </c>
      <c r="G33" s="25">
        <f>F33-F32</f>
        <v>-80</v>
      </c>
      <c r="H33" s="26">
        <f>H32+G33</f>
        <v>-2090</v>
      </c>
      <c r="I33" s="61"/>
      <c r="J33" s="42"/>
      <c r="K33" s="42"/>
      <c r="L33" s="42"/>
      <c r="M33" s="42"/>
      <c r="N33" s="42"/>
      <c r="O33" s="42"/>
      <c r="P33" s="42"/>
      <c r="Q33" s="42"/>
      <c r="R33" s="31">
        <v>90</v>
      </c>
      <c r="S33" s="31">
        <v>200</v>
      </c>
      <c r="T33" s="42"/>
      <c r="U33" s="31">
        <v>0</v>
      </c>
      <c r="V33" s="31">
        <v>50</v>
      </c>
      <c r="W33" s="42"/>
      <c r="X33" s="42"/>
      <c r="Y33" s="79"/>
      <c r="Z33" s="42"/>
      <c r="AA33" s="42"/>
      <c r="AB33" s="60"/>
      <c r="AC33" s="60"/>
      <c r="AD33" s="60"/>
      <c r="AE33" s="60"/>
      <c r="AF33" s="60"/>
      <c r="AG33" s="60"/>
      <c r="AH33" s="52"/>
      <c r="AI33" s="52"/>
      <c r="AJ33" s="52"/>
      <c r="AK33" s="52"/>
      <c r="AL33" s="52"/>
      <c r="AM33" s="53"/>
      <c r="AN33" s="54"/>
    </row>
    <row r="34" spans="1:40" ht="29.25" thickBot="1" x14ac:dyDescent="0.3">
      <c r="A34" s="22">
        <v>33</v>
      </c>
      <c r="B34" s="11" t="s">
        <v>32</v>
      </c>
      <c r="C34" s="18"/>
      <c r="D34" s="13">
        <v>19</v>
      </c>
      <c r="E34" s="21">
        <v>5</v>
      </c>
      <c r="F34" s="9">
        <f>SUM(I34:AN34)</f>
        <v>200</v>
      </c>
      <c r="G34" s="25">
        <f>F34-F33</f>
        <v>-140</v>
      </c>
      <c r="H34" s="26">
        <f>H33+G34</f>
        <v>-2230</v>
      </c>
      <c r="I34" s="58">
        <v>0</v>
      </c>
      <c r="J34" s="31">
        <v>0</v>
      </c>
      <c r="K34" s="31">
        <v>0</v>
      </c>
      <c r="L34" s="31">
        <v>160</v>
      </c>
      <c r="M34" s="31">
        <v>0</v>
      </c>
      <c r="N34" s="31">
        <v>40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79"/>
      <c r="Z34" s="42"/>
      <c r="AA34" s="42"/>
      <c r="AB34" s="42"/>
      <c r="AC34" s="42"/>
      <c r="AD34" s="60"/>
      <c r="AE34" s="60"/>
      <c r="AF34" s="60"/>
      <c r="AG34" s="60"/>
      <c r="AH34" s="52"/>
      <c r="AI34" s="52"/>
      <c r="AJ34" s="52"/>
      <c r="AK34" s="52"/>
      <c r="AL34" s="52"/>
      <c r="AM34" s="53"/>
      <c r="AN34" s="54"/>
    </row>
    <row r="35" spans="1:40" ht="29.25" thickBot="1" x14ac:dyDescent="0.3">
      <c r="A35" s="22">
        <v>34</v>
      </c>
      <c r="B35" s="7" t="s">
        <v>39</v>
      </c>
      <c r="C35" s="18"/>
      <c r="D35" s="13">
        <v>19</v>
      </c>
      <c r="E35" s="21">
        <v>4</v>
      </c>
      <c r="F35" s="9">
        <f>SUM(I35:AN35)</f>
        <v>20</v>
      </c>
      <c r="G35" s="25">
        <f>F35-F34</f>
        <v>-180</v>
      </c>
      <c r="H35" s="26">
        <f>H34+G35</f>
        <v>-2410</v>
      </c>
      <c r="I35" s="59"/>
      <c r="J35" s="50">
        <v>0</v>
      </c>
      <c r="K35" s="50">
        <v>0</v>
      </c>
      <c r="L35" s="60"/>
      <c r="M35" s="50">
        <v>0</v>
      </c>
      <c r="N35" s="42"/>
      <c r="O35" s="31">
        <v>10</v>
      </c>
      <c r="P35" s="31">
        <v>10</v>
      </c>
      <c r="Q35" s="42"/>
      <c r="R35" s="42"/>
      <c r="S35" s="42"/>
      <c r="T35" s="42"/>
      <c r="U35" s="42"/>
      <c r="V35" s="42"/>
      <c r="W35" s="42"/>
      <c r="X35" s="42"/>
      <c r="Y35" s="79"/>
      <c r="Z35" s="42"/>
      <c r="AA35" s="42"/>
      <c r="AB35" s="42"/>
      <c r="AC35" s="52">
        <v>0</v>
      </c>
      <c r="AD35" s="60"/>
      <c r="AE35" s="60"/>
      <c r="AF35" s="60"/>
      <c r="AG35" s="60"/>
      <c r="AH35" s="52"/>
      <c r="AI35" s="52"/>
      <c r="AJ35" s="52"/>
      <c r="AK35" s="52"/>
      <c r="AL35" s="52"/>
      <c r="AM35" s="53"/>
      <c r="AN35" s="54"/>
    </row>
    <row r="36" spans="1:40" ht="29.25" hidden="1" thickBot="1" x14ac:dyDescent="0.3">
      <c r="A36" s="22">
        <v>35</v>
      </c>
      <c r="B36" s="77" t="s">
        <v>51</v>
      </c>
      <c r="C36" s="18"/>
      <c r="D36" s="13">
        <v>19</v>
      </c>
      <c r="E36" s="21">
        <v>0</v>
      </c>
      <c r="F36" s="9">
        <f>SUM(I36:AN36)</f>
        <v>10</v>
      </c>
      <c r="G36" s="25">
        <f>F36-F35</f>
        <v>-10</v>
      </c>
      <c r="H36" s="26">
        <f>H35+G36</f>
        <v>-2420</v>
      </c>
      <c r="I36" s="61"/>
      <c r="J36" s="60"/>
      <c r="K36" s="42"/>
      <c r="L36" s="42"/>
      <c r="M36" s="42"/>
      <c r="N36" s="42"/>
      <c r="O36" s="42"/>
      <c r="P36" s="42"/>
      <c r="Q36" s="42"/>
      <c r="R36" s="42"/>
      <c r="S36" s="31">
        <v>10</v>
      </c>
      <c r="T36" s="42"/>
      <c r="U36" s="42"/>
      <c r="V36" s="42"/>
      <c r="W36" s="42"/>
      <c r="X36" s="42"/>
      <c r="Y36" s="79"/>
      <c r="Z36" s="42"/>
      <c r="AA36" s="42"/>
      <c r="AB36" s="42"/>
      <c r="AC36" s="52"/>
      <c r="AD36" s="52"/>
      <c r="AE36" s="60"/>
      <c r="AF36" s="60"/>
      <c r="AG36" s="60"/>
      <c r="AH36" s="52"/>
      <c r="AI36" s="52"/>
      <c r="AJ36" s="52"/>
      <c r="AK36" s="52"/>
      <c r="AL36" s="52"/>
      <c r="AM36" s="53"/>
      <c r="AN36" s="54"/>
    </row>
    <row r="37" spans="1:40" ht="29.25" thickBot="1" x14ac:dyDescent="0.3">
      <c r="A37" s="22">
        <v>35</v>
      </c>
      <c r="B37" s="7" t="s">
        <v>31</v>
      </c>
      <c r="C37" s="19"/>
      <c r="D37" s="14">
        <v>23</v>
      </c>
      <c r="E37" s="15">
        <v>1</v>
      </c>
      <c r="F37" s="9">
        <f>SUM(I37:AN37)</f>
        <v>0</v>
      </c>
      <c r="G37" s="103">
        <f>F37-F36</f>
        <v>-10</v>
      </c>
      <c r="H37" s="104">
        <f>H36+G37</f>
        <v>-2430</v>
      </c>
      <c r="I37" s="62">
        <v>0</v>
      </c>
      <c r="J37" s="63">
        <v>0</v>
      </c>
      <c r="K37" s="64"/>
      <c r="L37" s="64"/>
      <c r="M37" s="64"/>
      <c r="N37" s="64"/>
      <c r="O37" s="64"/>
      <c r="P37" s="64"/>
      <c r="Q37" s="64"/>
      <c r="R37" s="64"/>
      <c r="S37" s="64"/>
      <c r="T37" s="68"/>
      <c r="U37" s="68"/>
      <c r="V37" s="68"/>
      <c r="W37" s="68"/>
      <c r="X37" s="68"/>
      <c r="Y37" s="80"/>
      <c r="Z37" s="68"/>
      <c r="AA37" s="68"/>
      <c r="AB37" s="68"/>
      <c r="AC37" s="68"/>
      <c r="AD37" s="68"/>
      <c r="AE37" s="68"/>
      <c r="AF37" s="68"/>
      <c r="AG37" s="68"/>
      <c r="AH37" s="65"/>
      <c r="AI37" s="65"/>
      <c r="AJ37" s="65"/>
      <c r="AK37" s="65"/>
      <c r="AL37" s="65"/>
      <c r="AM37" s="66"/>
      <c r="AN37" s="67"/>
    </row>
    <row r="38" spans="1:40" x14ac:dyDescent="0.25">
      <c r="A38" s="20"/>
      <c r="B38" s="27"/>
      <c r="C38" s="28">
        <f>SUM(C2:C37)</f>
        <v>25</v>
      </c>
      <c r="D38" s="28"/>
      <c r="E38" s="28"/>
      <c r="F38" s="29"/>
      <c r="G38" s="30"/>
      <c r="H38" s="30"/>
    </row>
    <row r="1048572" spans="1:37" s="6" customFormat="1" x14ac:dyDescent="0.25">
      <c r="A1048572" s="1"/>
      <c r="B1048572" s="3"/>
      <c r="C1048572" s="4"/>
      <c r="D1048572" s="4"/>
      <c r="E1048572" s="4"/>
      <c r="F1048572" s="5"/>
      <c r="I1048572" s="1"/>
      <c r="J1048572" s="1"/>
      <c r="K1048572" s="1"/>
      <c r="L1048572" s="1"/>
      <c r="M1048572" s="1"/>
      <c r="N1048572" s="1"/>
      <c r="O1048572" s="1"/>
      <c r="P1048572" s="1"/>
      <c r="Q1048572" s="1"/>
      <c r="R1048572" s="1"/>
      <c r="S1048572" s="1"/>
      <c r="T1048572" s="1"/>
      <c r="U1048572" s="1"/>
      <c r="V1048572" s="1"/>
      <c r="W1048572" s="1"/>
      <c r="X1048572" s="1"/>
      <c r="Y1048572" s="1"/>
      <c r="Z1048572" s="1"/>
      <c r="AA1048572" s="1"/>
      <c r="AB1048572" s="1"/>
      <c r="AC1048572" s="1"/>
      <c r="AD1048572" s="1"/>
      <c r="AE1048572" s="1"/>
      <c r="AF1048572" s="1"/>
      <c r="AG1048572" s="1"/>
      <c r="AH1048572" s="1"/>
      <c r="AI1048572" s="1"/>
      <c r="AJ1048572" s="1"/>
      <c r="AK1048572" s="1"/>
    </row>
    <row r="1048574" spans="1:37" x14ac:dyDescent="0.25">
      <c r="AK1048574" s="6"/>
    </row>
  </sheetData>
  <sortState xmlns:xlrd2="http://schemas.microsoft.com/office/spreadsheetml/2017/richdata2" ref="A1:AN1048574">
    <sortCondition descending="1" ref="F1:F1048574"/>
  </sortState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GP 2023_2024 ETE</vt:lpstr>
      <vt:lpstr>Cash 2023_2024</vt:lpstr>
      <vt:lpstr>2023_2024 Championnat Annuel</vt:lpstr>
      <vt:lpstr>'GP 2023_2024 ETE'!Zone_d_impression</vt:lpstr>
    </vt:vector>
  </TitlesOfParts>
  <Company>STELLANTIS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CADORET</dc:creator>
  <cp:lastModifiedBy>OLIVIER CADORET</cp:lastModifiedBy>
  <cp:lastPrinted>2024-05-04T13:26:18Z</cp:lastPrinted>
  <dcterms:created xsi:type="dcterms:W3CDTF">2022-09-24T14:10:45Z</dcterms:created>
  <dcterms:modified xsi:type="dcterms:W3CDTF">2024-05-04T13:37:10Z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etDate">
    <vt:lpwstr>2022-10-01T15:46:43Z</vt:lpwstr>
  </property>
  <property fmtid="{D5CDD505-2E9C-101B-9397-08002B2CF9AE}" pid="4" name="MSIP_Label_2fd53d93-3f4c-4b90-b511-bd6bdbb4fba9_Method">
    <vt:lpwstr>Standard</vt:lpwstr>
  </property>
  <property fmtid="{D5CDD505-2E9C-101B-9397-08002B2CF9AE}" pid="5" name="MSIP_Label_2fd53d93-3f4c-4b90-b511-bd6bdbb4fba9_Name">
    <vt:lpwstr>2fd53d93-3f4c-4b90-b511-bd6bdbb4fba9</vt:lpwstr>
  </property>
  <property fmtid="{D5CDD505-2E9C-101B-9397-08002B2CF9AE}" pid="6" name="MSIP_Label_2fd53d93-3f4c-4b90-b511-bd6bdbb4fba9_SiteId">
    <vt:lpwstr>d852d5cd-724c-4128-8812-ffa5db3f8507</vt:lpwstr>
  </property>
  <property fmtid="{D5CDD505-2E9C-101B-9397-08002B2CF9AE}" pid="7" name="MSIP_Label_2fd53d93-3f4c-4b90-b511-bd6bdbb4fba9_ActionId">
    <vt:lpwstr>c023532c-8d25-4f97-9a70-263d83ad1bf3</vt:lpwstr>
  </property>
  <property fmtid="{D5CDD505-2E9C-101B-9397-08002B2CF9AE}" pid="8" name="MSIP_Label_2fd53d93-3f4c-4b90-b511-bd6bdbb4fba9_ContentBits">
    <vt:lpwstr>0</vt:lpwstr>
  </property>
</Properties>
</file>